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Марчук\Documents\Статьи\СП_методы\Придорожный сервис\"/>
    </mc:Choice>
  </mc:AlternateContent>
  <bookViews>
    <workbookView xWindow="0" yWindow="0" windowWidth="23040" windowHeight="9264"/>
  </bookViews>
  <sheets>
    <sheet name="Титул" sheetId="2" r:id="rId1"/>
    <sheet name="Махаланобис" sheetId="3" r:id="rId2"/>
  </sheet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 i="3" l="1"/>
  <c r="K8" i="3"/>
  <c r="J8" i="3"/>
  <c r="I8" i="3"/>
  <c r="H8" i="3"/>
  <c r="G8" i="3"/>
  <c r="F8" i="3"/>
  <c r="E8" i="3"/>
  <c r="D8" i="3"/>
  <c r="C8" i="3"/>
  <c r="C248" i="3"/>
  <c r="D247" i="3"/>
  <c r="C247" i="3"/>
  <c r="C246" i="3"/>
  <c r="D245" i="3"/>
  <c r="C245" i="3"/>
  <c r="C244" i="3"/>
  <c r="C243" i="3"/>
  <c r="C242" i="3"/>
  <c r="C241" i="3"/>
  <c r="C240" i="3"/>
  <c r="C239" i="3"/>
  <c r="C238" i="3"/>
  <c r="D237" i="3"/>
  <c r="C237" i="3"/>
  <c r="D236" i="3"/>
  <c r="C236" i="3"/>
  <c r="D235" i="3"/>
  <c r="C235" i="3"/>
  <c r="C234" i="3"/>
  <c r="C233" i="3"/>
  <c r="C232" i="3"/>
  <c r="C231" i="3"/>
  <c r="C230" i="3"/>
  <c r="C229" i="3"/>
  <c r="C228" i="3"/>
  <c r="D227" i="3"/>
  <c r="C227" i="3"/>
  <c r="D226" i="3"/>
  <c r="C226" i="3"/>
  <c r="C225" i="3"/>
  <c r="C224" i="3"/>
  <c r="C223" i="3"/>
  <c r="C222" i="3"/>
  <c r="C221" i="3"/>
  <c r="C220" i="3"/>
  <c r="C219" i="3"/>
  <c r="C218" i="3"/>
  <c r="C217" i="3"/>
  <c r="C216" i="3"/>
  <c r="D215" i="3"/>
  <c r="C215" i="3"/>
  <c r="D214" i="3"/>
  <c r="C214" i="3"/>
  <c r="C213" i="3"/>
  <c r="D212" i="3"/>
  <c r="C212" i="3"/>
  <c r="C211" i="3"/>
  <c r="C210" i="3"/>
  <c r="C209" i="3"/>
  <c r="C208" i="3"/>
  <c r="C207" i="3"/>
  <c r="D206" i="3"/>
  <c r="C206" i="3"/>
  <c r="D205" i="3"/>
  <c r="C205" i="3"/>
  <c r="C204" i="3"/>
  <c r="D203" i="3"/>
  <c r="C203" i="3"/>
  <c r="C202" i="3"/>
  <c r="C201" i="3"/>
  <c r="C200" i="3"/>
  <c r="C199" i="3"/>
  <c r="C198" i="3"/>
  <c r="C197" i="3"/>
  <c r="D196" i="3"/>
  <c r="C196" i="3"/>
  <c r="D195" i="3"/>
  <c r="C195" i="3"/>
  <c r="D194" i="3"/>
  <c r="C194" i="3"/>
  <c r="D193" i="3"/>
  <c r="C193" i="3"/>
  <c r="C192" i="3"/>
  <c r="C191" i="3"/>
  <c r="C190" i="3"/>
  <c r="C189" i="3"/>
  <c r="D188" i="3"/>
  <c r="C188" i="3"/>
  <c r="D187" i="3"/>
  <c r="C187" i="3"/>
  <c r="D186" i="3"/>
  <c r="C186" i="3"/>
  <c r="C185" i="3"/>
  <c r="C184" i="3"/>
  <c r="C183" i="3"/>
  <c r="C182" i="3"/>
  <c r="C181" i="3"/>
  <c r="C180" i="3"/>
  <c r="C179" i="3"/>
  <c r="C178" i="3"/>
  <c r="C177" i="3"/>
  <c r="C176" i="3"/>
  <c r="D175" i="3"/>
  <c r="C175" i="3"/>
  <c r="D174" i="3"/>
  <c r="C174" i="3"/>
  <c r="C173" i="3"/>
  <c r="C172" i="3"/>
  <c r="C171" i="3"/>
  <c r="C170" i="3"/>
  <c r="C169" i="3"/>
  <c r="C168" i="3"/>
  <c r="D167" i="3"/>
  <c r="C167" i="3"/>
  <c r="D166" i="3"/>
  <c r="C166" i="3"/>
  <c r="D165" i="3"/>
  <c r="C165" i="3"/>
  <c r="C164" i="3"/>
  <c r="D163" i="3"/>
  <c r="C163" i="3"/>
  <c r="C162" i="3"/>
  <c r="C161" i="3"/>
  <c r="C160" i="3"/>
  <c r="C159" i="3"/>
  <c r="C158" i="3"/>
  <c r="C157" i="3"/>
  <c r="D156" i="3"/>
  <c r="C156" i="3"/>
  <c r="C155" i="3"/>
  <c r="D154" i="3"/>
  <c r="C154" i="3"/>
  <c r="C153" i="3"/>
  <c r="C152" i="3"/>
  <c r="C151" i="3"/>
  <c r="C150" i="3"/>
  <c r="C149" i="3"/>
  <c r="D120" i="3"/>
  <c r="D242" i="3" s="1"/>
  <c r="M110" i="3"/>
  <c r="M109" i="3"/>
  <c r="M108" i="3"/>
  <c r="M107" i="3"/>
  <c r="M106" i="3"/>
  <c r="M105" i="3"/>
  <c r="M104" i="3"/>
  <c r="M103" i="3"/>
  <c r="M102" i="3"/>
  <c r="M101" i="3"/>
  <c r="M100" i="3"/>
  <c r="M99" i="3"/>
  <c r="M98" i="3"/>
  <c r="M97" i="3"/>
  <c r="M96" i="3"/>
  <c r="M95" i="3"/>
  <c r="M94" i="3"/>
  <c r="M93" i="3"/>
  <c r="M92" i="3"/>
  <c r="M91" i="3"/>
  <c r="M90" i="3"/>
  <c r="M89" i="3"/>
  <c r="M88" i="3"/>
  <c r="M87" i="3"/>
  <c r="M86" i="3"/>
  <c r="M85" i="3"/>
  <c r="M84" i="3"/>
  <c r="M83" i="3"/>
  <c r="M82" i="3"/>
  <c r="M81" i="3"/>
  <c r="M80" i="3"/>
  <c r="M79" i="3"/>
  <c r="M78" i="3"/>
  <c r="M77" i="3"/>
  <c r="M76" i="3"/>
  <c r="M75" i="3"/>
  <c r="M74" i="3"/>
  <c r="M73" i="3"/>
  <c r="M72" i="3"/>
  <c r="M71" i="3"/>
  <c r="M70" i="3"/>
  <c r="M69" i="3"/>
  <c r="M68" i="3"/>
  <c r="M67" i="3"/>
  <c r="D178" i="3" l="1"/>
  <c r="D228" i="3"/>
  <c r="D159" i="3"/>
  <c r="D218" i="3"/>
  <c r="D180" i="3"/>
  <c r="D199" i="3"/>
  <c r="D161" i="3"/>
  <c r="D220" i="3"/>
  <c r="D241" i="3"/>
  <c r="D171" i="3"/>
  <c r="D151" i="3"/>
  <c r="D162" i="3"/>
  <c r="D182" i="3"/>
  <c r="D201" i="3"/>
  <c r="D211" i="3"/>
  <c r="D197" i="3"/>
  <c r="D207" i="3"/>
  <c r="D189" i="3"/>
  <c r="D239" i="3"/>
  <c r="D149" i="3"/>
  <c r="D170" i="3"/>
  <c r="D190" i="3"/>
  <c r="D150" i="3"/>
  <c r="D210" i="3"/>
  <c r="D231" i="3"/>
  <c r="D191" i="3"/>
  <c r="D172" i="3"/>
  <c r="D222" i="3"/>
  <c r="D233" i="3"/>
  <c r="D243" i="3"/>
  <c r="D158" i="3"/>
  <c r="D169" i="3"/>
  <c r="D173" i="3"/>
  <c r="D209" i="3"/>
  <c r="D213" i="3"/>
  <c r="D230" i="3"/>
  <c r="D234" i="3"/>
  <c r="D177" i="3"/>
  <c r="D217" i="3"/>
  <c r="D221" i="3"/>
  <c r="D238" i="3"/>
  <c r="D248" i="3"/>
  <c r="D240" i="3"/>
  <c r="D232" i="3"/>
  <c r="D224" i="3"/>
  <c r="D216" i="3"/>
  <c r="D208" i="3"/>
  <c r="D200" i="3"/>
  <c r="D192" i="3"/>
  <c r="D184" i="3"/>
  <c r="D176" i="3"/>
  <c r="D168" i="3"/>
  <c r="D160" i="3"/>
  <c r="D152" i="3"/>
  <c r="D164" i="3"/>
  <c r="D179" i="3"/>
  <c r="D183" i="3"/>
  <c r="D198" i="3"/>
  <c r="D202" i="3"/>
  <c r="D219" i="3"/>
  <c r="D223" i="3"/>
  <c r="D244" i="3"/>
  <c r="D181" i="3"/>
  <c r="E120" i="3"/>
  <c r="D155" i="3"/>
  <c r="D204" i="3"/>
  <c r="D153" i="3"/>
  <c r="D157" i="3"/>
  <c r="D185" i="3"/>
  <c r="D225" i="3"/>
  <c r="D229" i="3"/>
  <c r="D246" i="3"/>
  <c r="L114" i="3"/>
  <c r="L118" i="3"/>
  <c r="J118" i="3"/>
  <c r="I118" i="3"/>
  <c r="H118" i="3"/>
  <c r="G118" i="3"/>
  <c r="F118" i="3"/>
  <c r="E118" i="3"/>
  <c r="D118" i="3"/>
  <c r="L117" i="3"/>
  <c r="K117" i="3"/>
  <c r="K118" i="3" s="1"/>
  <c r="J117" i="3"/>
  <c r="I117" i="3"/>
  <c r="H117" i="3"/>
  <c r="G117" i="3"/>
  <c r="F117" i="3"/>
  <c r="E117" i="3"/>
  <c r="D117" i="3"/>
  <c r="C117" i="3"/>
  <c r="C118" i="3" s="1"/>
  <c r="L116" i="3"/>
  <c r="K116" i="3"/>
  <c r="J116" i="3"/>
  <c r="I116" i="3"/>
  <c r="H116" i="3"/>
  <c r="G116" i="3"/>
  <c r="F116" i="3"/>
  <c r="E116" i="3"/>
  <c r="D116" i="3"/>
  <c r="C116" i="3"/>
  <c r="F120" i="3" l="1"/>
  <c r="E248" i="3"/>
  <c r="E240" i="3"/>
  <c r="E232" i="3"/>
  <c r="E224" i="3"/>
  <c r="E216" i="3"/>
  <c r="E208" i="3"/>
  <c r="E200" i="3"/>
  <c r="E192" i="3"/>
  <c r="E184" i="3"/>
  <c r="E176" i="3"/>
  <c r="E168" i="3"/>
  <c r="E160" i="3"/>
  <c r="E152" i="3"/>
  <c r="E195" i="3"/>
  <c r="E179" i="3"/>
  <c r="E171" i="3"/>
  <c r="E243" i="3"/>
  <c r="E235" i="3"/>
  <c r="E227" i="3"/>
  <c r="E219" i="3"/>
  <c r="E211" i="3"/>
  <c r="E203" i="3"/>
  <c r="E204" i="3"/>
  <c r="E155" i="3"/>
  <c r="E236" i="3"/>
  <c r="E194" i="3"/>
  <c r="E244" i="3"/>
  <c r="E223" i="3"/>
  <c r="E202" i="3"/>
  <c r="E198" i="3"/>
  <c r="E183" i="3"/>
  <c r="E164" i="3"/>
  <c r="E162" i="3"/>
  <c r="E215" i="3"/>
  <c r="E190" i="3"/>
  <c r="E175" i="3"/>
  <c r="E151" i="3"/>
  <c r="E242" i="3"/>
  <c r="E238" i="3"/>
  <c r="E221" i="3"/>
  <c r="E217" i="3"/>
  <c r="E181" i="3"/>
  <c r="E177" i="3"/>
  <c r="E153" i="3"/>
  <c r="E196" i="3"/>
  <c r="E234" i="3"/>
  <c r="E230" i="3"/>
  <c r="E188" i="3"/>
  <c r="E149" i="3"/>
  <c r="E228" i="3"/>
  <c r="E207" i="3"/>
  <c r="E167" i="3"/>
  <c r="E239" i="3"/>
  <c r="E218" i="3"/>
  <c r="E214" i="3"/>
  <c r="E197" i="3"/>
  <c r="E247" i="3"/>
  <c r="E173" i="3"/>
  <c r="E159" i="3"/>
  <c r="E156" i="3"/>
  <c r="E150" i="3"/>
  <c r="E178" i="3"/>
  <c r="E165" i="3"/>
  <c r="E182" i="3"/>
  <c r="E229" i="3"/>
  <c r="E225" i="3"/>
  <c r="E170" i="3"/>
  <c r="E161" i="3"/>
  <c r="E169" i="3"/>
  <c r="E166" i="3"/>
  <c r="E193" i="3"/>
  <c r="E172" i="3"/>
  <c r="E163" i="3"/>
  <c r="E187" i="3"/>
  <c r="E241" i="3"/>
  <c r="E226" i="3"/>
  <c r="E174" i="3"/>
  <c r="E237" i="3"/>
  <c r="E191" i="3"/>
  <c r="E213" i="3"/>
  <c r="E209" i="3"/>
  <c r="E199" i="3"/>
  <c r="E222" i="3"/>
  <c r="E185" i="3"/>
  <c r="E158" i="3"/>
  <c r="E246" i="3"/>
  <c r="E220" i="3"/>
  <c r="E210" i="3"/>
  <c r="E231" i="3"/>
  <c r="E245" i="3"/>
  <c r="E206" i="3"/>
  <c r="E180" i="3"/>
  <c r="E201" i="3"/>
  <c r="E233" i="3"/>
  <c r="E157" i="3"/>
  <c r="E186" i="3"/>
  <c r="E189" i="3"/>
  <c r="E212" i="3"/>
  <c r="E205" i="3"/>
  <c r="E154" i="3"/>
  <c r="G120" i="3" l="1"/>
  <c r="F243" i="3"/>
  <c r="F235" i="3"/>
  <c r="F227" i="3"/>
  <c r="F219" i="3"/>
  <c r="F211" i="3"/>
  <c r="F203" i="3"/>
  <c r="F195" i="3"/>
  <c r="F187" i="3"/>
  <c r="F179" i="3"/>
  <c r="F171" i="3"/>
  <c r="F163" i="3"/>
  <c r="F155" i="3"/>
  <c r="F244" i="3"/>
  <c r="F223" i="3"/>
  <c r="F202" i="3"/>
  <c r="F198" i="3"/>
  <c r="F183" i="3"/>
  <c r="F164" i="3"/>
  <c r="F160" i="3"/>
  <c r="F242" i="3"/>
  <c r="F238" i="3"/>
  <c r="F221" i="3"/>
  <c r="F217" i="3"/>
  <c r="F200" i="3"/>
  <c r="F181" i="3"/>
  <c r="F177" i="3"/>
  <c r="F153" i="3"/>
  <c r="F151" i="3"/>
  <c r="F234" i="3"/>
  <c r="F230" i="3"/>
  <c r="F209" i="3"/>
  <c r="F192" i="3"/>
  <c r="F169" i="3"/>
  <c r="F158" i="3"/>
  <c r="F232" i="3"/>
  <c r="F240" i="3"/>
  <c r="F196" i="3"/>
  <c r="F162" i="3"/>
  <c r="F173" i="3"/>
  <c r="F236" i="3"/>
  <c r="F215" i="3"/>
  <c r="F194" i="3"/>
  <c r="F190" i="3"/>
  <c r="F175" i="3"/>
  <c r="F213" i="3"/>
  <c r="F228" i="3"/>
  <c r="F207" i="3"/>
  <c r="F167" i="3"/>
  <c r="F247" i="3"/>
  <c r="F226" i="3"/>
  <c r="F222" i="3"/>
  <c r="F205" i="3"/>
  <c r="F201" i="3"/>
  <c r="F186" i="3"/>
  <c r="F182" i="3"/>
  <c r="F237" i="3"/>
  <c r="F233" i="3"/>
  <c r="F216" i="3"/>
  <c r="F218" i="3"/>
  <c r="F159" i="3"/>
  <c r="F156" i="3"/>
  <c r="F225" i="3"/>
  <c r="F208" i="3"/>
  <c r="F188" i="3"/>
  <c r="F231" i="3"/>
  <c r="F229" i="3"/>
  <c r="F214" i="3"/>
  <c r="F191" i="3"/>
  <c r="F176" i="3"/>
  <c r="F170" i="3"/>
  <c r="F161" i="3"/>
  <c r="F193" i="3"/>
  <c r="F178" i="3"/>
  <c r="F206" i="3"/>
  <c r="F241" i="3"/>
  <c r="F149" i="3"/>
  <c r="F212" i="3"/>
  <c r="F204" i="3"/>
  <c r="F185" i="3"/>
  <c r="F220" i="3"/>
  <c r="F210" i="3"/>
  <c r="F184" i="3"/>
  <c r="F199" i="3"/>
  <c r="F239" i="3"/>
  <c r="F224" i="3"/>
  <c r="F197" i="3"/>
  <c r="F246" i="3"/>
  <c r="F150" i="3"/>
  <c r="F166" i="3"/>
  <c r="F172" i="3"/>
  <c r="F245" i="3"/>
  <c r="F152" i="3"/>
  <c r="F180" i="3"/>
  <c r="F157" i="3"/>
  <c r="F174" i="3"/>
  <c r="F165" i="3"/>
  <c r="F189" i="3"/>
  <c r="F248" i="3"/>
  <c r="F154" i="3"/>
  <c r="F168" i="3"/>
  <c r="A150" i="3"/>
  <c r="B117" i="3"/>
  <c r="B118" i="3" s="1"/>
  <c r="B116" i="3"/>
  <c r="B113" i="3"/>
  <c r="B112" i="3"/>
  <c r="A12" i="3"/>
  <c r="H120" i="3" l="1"/>
  <c r="G243" i="3"/>
  <c r="G235" i="3"/>
  <c r="G227" i="3"/>
  <c r="G219" i="3"/>
  <c r="G211" i="3"/>
  <c r="G203" i="3"/>
  <c r="G195" i="3"/>
  <c r="G187" i="3"/>
  <c r="G179" i="3"/>
  <c r="G171" i="3"/>
  <c r="G163" i="3"/>
  <c r="G155" i="3"/>
  <c r="G198" i="3"/>
  <c r="G190" i="3"/>
  <c r="G182" i="3"/>
  <c r="G174" i="3"/>
  <c r="G166" i="3"/>
  <c r="G246" i="3"/>
  <c r="G238" i="3"/>
  <c r="G230" i="3"/>
  <c r="G222" i="3"/>
  <c r="G214" i="3"/>
  <c r="G206" i="3"/>
  <c r="G242" i="3"/>
  <c r="G221" i="3"/>
  <c r="G217" i="3"/>
  <c r="G200" i="3"/>
  <c r="G181" i="3"/>
  <c r="G177" i="3"/>
  <c r="G153" i="3"/>
  <c r="G158" i="3"/>
  <c r="G232" i="3"/>
  <c r="G188" i="3"/>
  <c r="G149" i="3"/>
  <c r="G240" i="3"/>
  <c r="G196" i="3"/>
  <c r="G162" i="3"/>
  <c r="G236" i="3"/>
  <c r="G215" i="3"/>
  <c r="G194" i="3"/>
  <c r="G175" i="3"/>
  <c r="G151" i="3"/>
  <c r="G228" i="3"/>
  <c r="G234" i="3"/>
  <c r="G213" i="3"/>
  <c r="G209" i="3"/>
  <c r="G192" i="3"/>
  <c r="G173" i="3"/>
  <c r="G169" i="3"/>
  <c r="G160" i="3"/>
  <c r="G247" i="3"/>
  <c r="G226" i="3"/>
  <c r="G205" i="3"/>
  <c r="G201" i="3"/>
  <c r="G186" i="3"/>
  <c r="G165" i="3"/>
  <c r="G156" i="3"/>
  <c r="G245" i="3"/>
  <c r="G241" i="3"/>
  <c r="G224" i="3"/>
  <c r="G184" i="3"/>
  <c r="G212" i="3"/>
  <c r="G229" i="3"/>
  <c r="G225" i="3"/>
  <c r="G208" i="3"/>
  <c r="G167" i="3"/>
  <c r="G170" i="3"/>
  <c r="G191" i="3"/>
  <c r="G176" i="3"/>
  <c r="G202" i="3"/>
  <c r="G204" i="3"/>
  <c r="G185" i="3"/>
  <c r="G161" i="3"/>
  <c r="G150" i="3"/>
  <c r="G199" i="3"/>
  <c r="G216" i="3"/>
  <c r="G223" i="3"/>
  <c r="G248" i="3"/>
  <c r="G239" i="3"/>
  <c r="G207" i="3"/>
  <c r="G197" i="3"/>
  <c r="G164" i="3"/>
  <c r="G210" i="3"/>
  <c r="G154" i="3"/>
  <c r="G220" i="3"/>
  <c r="G231" i="3"/>
  <c r="G193" i="3"/>
  <c r="G178" i="3"/>
  <c r="G172" i="3"/>
  <c r="G152" i="3"/>
  <c r="G233" i="3"/>
  <c r="G180" i="3"/>
  <c r="G157" i="3"/>
  <c r="G237" i="3"/>
  <c r="G189" i="3"/>
  <c r="G159" i="3"/>
  <c r="G244" i="3"/>
  <c r="G218" i="3"/>
  <c r="G168" i="3"/>
  <c r="G183" i="3"/>
  <c r="C113" i="3"/>
  <c r="A151" i="3"/>
  <c r="A13" i="3"/>
  <c r="I120" i="3" l="1"/>
  <c r="H246" i="3"/>
  <c r="H238" i="3"/>
  <c r="H230" i="3"/>
  <c r="H222" i="3"/>
  <c r="H214" i="3"/>
  <c r="H206" i="3"/>
  <c r="H198" i="3"/>
  <c r="H190" i="3"/>
  <c r="H182" i="3"/>
  <c r="H174" i="3"/>
  <c r="H166" i="3"/>
  <c r="H158" i="3"/>
  <c r="H150" i="3"/>
  <c r="H240" i="3"/>
  <c r="H196" i="3"/>
  <c r="H162" i="3"/>
  <c r="H149" i="3"/>
  <c r="H228" i="3"/>
  <c r="H211" i="3"/>
  <c r="H171" i="3"/>
  <c r="H236" i="3"/>
  <c r="H219" i="3"/>
  <c r="H215" i="3"/>
  <c r="H194" i="3"/>
  <c r="H179" i="3"/>
  <c r="H175" i="3"/>
  <c r="H151" i="3"/>
  <c r="H207" i="3"/>
  <c r="H167" i="3"/>
  <c r="H247" i="3"/>
  <c r="H234" i="3"/>
  <c r="H213" i="3"/>
  <c r="H209" i="3"/>
  <c r="H192" i="3"/>
  <c r="H173" i="3"/>
  <c r="H169" i="3"/>
  <c r="H160" i="3"/>
  <c r="H232" i="3"/>
  <c r="H188" i="3"/>
  <c r="H226" i="3"/>
  <c r="H245" i="3"/>
  <c r="H241" i="3"/>
  <c r="H224" i="3"/>
  <c r="H184" i="3"/>
  <c r="H220" i="3"/>
  <c r="H203" i="3"/>
  <c r="H199" i="3"/>
  <c r="H180" i="3"/>
  <c r="H235" i="3"/>
  <c r="H231" i="3"/>
  <c r="H210" i="3"/>
  <c r="H191" i="3"/>
  <c r="H176" i="3"/>
  <c r="H170" i="3"/>
  <c r="H243" i="3"/>
  <c r="H185" i="3"/>
  <c r="H216" i="3"/>
  <c r="H157" i="3"/>
  <c r="H204" i="3"/>
  <c r="H200" i="3"/>
  <c r="H242" i="3"/>
  <c r="H152" i="3"/>
  <c r="H239" i="3"/>
  <c r="H221" i="3"/>
  <c r="H197" i="3"/>
  <c r="H164" i="3"/>
  <c r="H161" i="3"/>
  <c r="H153" i="3"/>
  <c r="H178" i="3"/>
  <c r="H181" i="3"/>
  <c r="H155" i="3"/>
  <c r="H193" i="3"/>
  <c r="H227" i="3"/>
  <c r="H165" i="3"/>
  <c r="H186" i="3"/>
  <c r="H177" i="3"/>
  <c r="H168" i="3"/>
  <c r="H217" i="3"/>
  <c r="H172" i="3"/>
  <c r="H163" i="3"/>
  <c r="H187" i="3"/>
  <c r="H223" i="3"/>
  <c r="H233" i="3"/>
  <c r="H205" i="3"/>
  <c r="H237" i="3"/>
  <c r="H212" i="3"/>
  <c r="H202" i="3"/>
  <c r="H189" i="3"/>
  <c r="H154" i="3"/>
  <c r="H248" i="3"/>
  <c r="H244" i="3"/>
  <c r="H218" i="3"/>
  <c r="H195" i="3"/>
  <c r="H159" i="3"/>
  <c r="H201" i="3"/>
  <c r="H225" i="3"/>
  <c r="H208" i="3"/>
  <c r="H156" i="3"/>
  <c r="H229" i="3"/>
  <c r="H183" i="3"/>
  <c r="A152" i="3"/>
  <c r="A14" i="3"/>
  <c r="J120" i="3" l="1"/>
  <c r="I246" i="3"/>
  <c r="I238" i="3"/>
  <c r="I230" i="3"/>
  <c r="I222" i="3"/>
  <c r="I214" i="3"/>
  <c r="I206" i="3"/>
  <c r="I198" i="3"/>
  <c r="I190" i="3"/>
  <c r="I182" i="3"/>
  <c r="I174" i="3"/>
  <c r="I166" i="3"/>
  <c r="I158" i="3"/>
  <c r="I150" i="3"/>
  <c r="I193" i="3"/>
  <c r="I185" i="3"/>
  <c r="I177" i="3"/>
  <c r="I169" i="3"/>
  <c r="I241" i="3"/>
  <c r="I233" i="3"/>
  <c r="I225" i="3"/>
  <c r="I217" i="3"/>
  <c r="I209" i="3"/>
  <c r="I201" i="3"/>
  <c r="I236" i="3"/>
  <c r="I219" i="3"/>
  <c r="I215" i="3"/>
  <c r="I194" i="3"/>
  <c r="I179" i="3"/>
  <c r="I175" i="3"/>
  <c r="I151" i="3"/>
  <c r="I149" i="3"/>
  <c r="I247" i="3"/>
  <c r="I205" i="3"/>
  <c r="I165" i="3"/>
  <c r="I156" i="3"/>
  <c r="I234" i="3"/>
  <c r="I213" i="3"/>
  <c r="I192" i="3"/>
  <c r="I173" i="3"/>
  <c r="I160" i="3"/>
  <c r="I226" i="3"/>
  <c r="I186" i="3"/>
  <c r="I224" i="3"/>
  <c r="I232" i="3"/>
  <c r="I188" i="3"/>
  <c r="I228" i="3"/>
  <c r="I211" i="3"/>
  <c r="I207" i="3"/>
  <c r="I171" i="3"/>
  <c r="I167" i="3"/>
  <c r="I245" i="3"/>
  <c r="I220" i="3"/>
  <c r="I203" i="3"/>
  <c r="I199" i="3"/>
  <c r="I180" i="3"/>
  <c r="I154" i="3"/>
  <c r="I243" i="3"/>
  <c r="I239" i="3"/>
  <c r="I218" i="3"/>
  <c r="I197" i="3"/>
  <c r="I178" i="3"/>
  <c r="I229" i="3"/>
  <c r="I208" i="3"/>
  <c r="I240" i="3"/>
  <c r="I204" i="3"/>
  <c r="I221" i="3"/>
  <c r="I164" i="3"/>
  <c r="I161" i="3"/>
  <c r="I235" i="3"/>
  <c r="I184" i="3"/>
  <c r="I237" i="3"/>
  <c r="I212" i="3"/>
  <c r="I189" i="3"/>
  <c r="I231" i="3"/>
  <c r="I216" i="3"/>
  <c r="I187" i="3"/>
  <c r="I223" i="3"/>
  <c r="I202" i="3"/>
  <c r="I153" i="3"/>
  <c r="I172" i="3"/>
  <c r="I155" i="3"/>
  <c r="I195" i="3"/>
  <c r="I183" i="3"/>
  <c r="I244" i="3"/>
  <c r="I242" i="3"/>
  <c r="I163" i="3"/>
  <c r="I227" i="3"/>
  <c r="I210" i="3"/>
  <c r="I200" i="3"/>
  <c r="I181" i="3"/>
  <c r="I152" i="3"/>
  <c r="I196" i="3"/>
  <c r="I157" i="3"/>
  <c r="I248" i="3"/>
  <c r="I168" i="3"/>
  <c r="I170" i="3"/>
  <c r="I191" i="3"/>
  <c r="I176" i="3"/>
  <c r="I162" i="3"/>
  <c r="I159" i="3"/>
  <c r="A15" i="3"/>
  <c r="A153" i="3"/>
  <c r="K120" i="3" l="1"/>
  <c r="J241" i="3"/>
  <c r="J233" i="3"/>
  <c r="J225" i="3"/>
  <c r="J217" i="3"/>
  <c r="J209" i="3"/>
  <c r="J201" i="3"/>
  <c r="J193" i="3"/>
  <c r="J185" i="3"/>
  <c r="J177" i="3"/>
  <c r="J169" i="3"/>
  <c r="J161" i="3"/>
  <c r="J153" i="3"/>
  <c r="J238" i="3"/>
  <c r="J234" i="3"/>
  <c r="J213" i="3"/>
  <c r="J192" i="3"/>
  <c r="J173" i="3"/>
  <c r="J160" i="3"/>
  <c r="J165" i="3"/>
  <c r="J224" i="3"/>
  <c r="J232" i="3"/>
  <c r="J188" i="3"/>
  <c r="J149" i="3"/>
  <c r="J156" i="3"/>
  <c r="J245" i="3"/>
  <c r="J184" i="3"/>
  <c r="J228" i="3"/>
  <c r="J211" i="3"/>
  <c r="J207" i="3"/>
  <c r="J190" i="3"/>
  <c r="J171" i="3"/>
  <c r="J167" i="3"/>
  <c r="J158" i="3"/>
  <c r="J247" i="3"/>
  <c r="J230" i="3"/>
  <c r="J226" i="3"/>
  <c r="J205" i="3"/>
  <c r="J186" i="3"/>
  <c r="J220" i="3"/>
  <c r="J243" i="3"/>
  <c r="J239" i="3"/>
  <c r="J222" i="3"/>
  <c r="J218" i="3"/>
  <c r="J197" i="3"/>
  <c r="J182" i="3"/>
  <c r="J178" i="3"/>
  <c r="J163" i="3"/>
  <c r="J237" i="3"/>
  <c r="J216" i="3"/>
  <c r="J176" i="3"/>
  <c r="J248" i="3"/>
  <c r="J204" i="3"/>
  <c r="J236" i="3"/>
  <c r="J221" i="3"/>
  <c r="J164" i="3"/>
  <c r="J199" i="3"/>
  <c r="J212" i="3"/>
  <c r="J214" i="3"/>
  <c r="J175" i="3"/>
  <c r="J202" i="3"/>
  <c r="J194" i="3"/>
  <c r="J179" i="3"/>
  <c r="J150" i="3"/>
  <c r="J203" i="3"/>
  <c r="J166" i="3"/>
  <c r="J206" i="3"/>
  <c r="J168" i="3"/>
  <c r="J159" i="3"/>
  <c r="J210" i="3"/>
  <c r="J200" i="3"/>
  <c r="J172" i="3"/>
  <c r="J242" i="3"/>
  <c r="J181" i="3"/>
  <c r="J152" i="3"/>
  <c r="J227" i="3"/>
  <c r="J157" i="3"/>
  <c r="J189" i="3"/>
  <c r="J180" i="3"/>
  <c r="J154" i="3"/>
  <c r="J244" i="3"/>
  <c r="J246" i="3"/>
  <c r="J235" i="3"/>
  <c r="J231" i="3"/>
  <c r="J187" i="3"/>
  <c r="J155" i="3"/>
  <c r="J223" i="3"/>
  <c r="J196" i="3"/>
  <c r="J174" i="3"/>
  <c r="J219" i="3"/>
  <c r="J195" i="3"/>
  <c r="J183" i="3"/>
  <c r="J151" i="3"/>
  <c r="J208" i="3"/>
  <c r="J215" i="3"/>
  <c r="J170" i="3"/>
  <c r="J240" i="3"/>
  <c r="J191" i="3"/>
  <c r="J162" i="3"/>
  <c r="J229" i="3"/>
  <c r="J198" i="3"/>
  <c r="A154" i="3"/>
  <c r="A16" i="3"/>
  <c r="L120" i="3" l="1"/>
  <c r="K241" i="3"/>
  <c r="K233" i="3"/>
  <c r="K225" i="3"/>
  <c r="K217" i="3"/>
  <c r="K209" i="3"/>
  <c r="K201" i="3"/>
  <c r="K193" i="3"/>
  <c r="K185" i="3"/>
  <c r="K177" i="3"/>
  <c r="K169" i="3"/>
  <c r="K161" i="3"/>
  <c r="K153" i="3"/>
  <c r="K196" i="3"/>
  <c r="K188" i="3"/>
  <c r="K180" i="3"/>
  <c r="K172" i="3"/>
  <c r="K244" i="3"/>
  <c r="K236" i="3"/>
  <c r="K228" i="3"/>
  <c r="K220" i="3"/>
  <c r="K212" i="3"/>
  <c r="K204" i="3"/>
  <c r="K232" i="3"/>
  <c r="K149" i="3"/>
  <c r="K184" i="3"/>
  <c r="K199" i="3"/>
  <c r="K243" i="3"/>
  <c r="K211" i="3"/>
  <c r="K207" i="3"/>
  <c r="K190" i="3"/>
  <c r="K171" i="3"/>
  <c r="K167" i="3"/>
  <c r="K158" i="3"/>
  <c r="K203" i="3"/>
  <c r="K154" i="3"/>
  <c r="K239" i="3"/>
  <c r="K247" i="3"/>
  <c r="K230" i="3"/>
  <c r="K226" i="3"/>
  <c r="K205" i="3"/>
  <c r="K186" i="3"/>
  <c r="K165" i="3"/>
  <c r="K156" i="3"/>
  <c r="K222" i="3"/>
  <c r="K245" i="3"/>
  <c r="K224" i="3"/>
  <c r="K237" i="3"/>
  <c r="K216" i="3"/>
  <c r="K176" i="3"/>
  <c r="K152" i="3"/>
  <c r="K195" i="3"/>
  <c r="K191" i="3"/>
  <c r="K227" i="3"/>
  <c r="K223" i="3"/>
  <c r="K206" i="3"/>
  <c r="K202" i="3"/>
  <c r="K214" i="3"/>
  <c r="K182" i="3"/>
  <c r="K173" i="3"/>
  <c r="K197" i="3"/>
  <c r="K194" i="3"/>
  <c r="K179" i="3"/>
  <c r="K181" i="3"/>
  <c r="K155" i="3"/>
  <c r="K174" i="3"/>
  <c r="K213" i="3"/>
  <c r="K157" i="3"/>
  <c r="K210" i="3"/>
  <c r="K200" i="3"/>
  <c r="K150" i="3"/>
  <c r="K187" i="3"/>
  <c r="K219" i="3"/>
  <c r="K229" i="3"/>
  <c r="K218" i="3"/>
  <c r="K246" i="3"/>
  <c r="K235" i="3"/>
  <c r="K231" i="3"/>
  <c r="K175" i="3"/>
  <c r="K163" i="3"/>
  <c r="K238" i="3"/>
  <c r="K189" i="3"/>
  <c r="K160" i="3"/>
  <c r="K248" i="3"/>
  <c r="K242" i="3"/>
  <c r="K178" i="3"/>
  <c r="K166" i="3"/>
  <c r="K234" i="3"/>
  <c r="K168" i="3"/>
  <c r="K183" i="3"/>
  <c r="K192" i="3"/>
  <c r="K159" i="3"/>
  <c r="K215" i="3"/>
  <c r="K162" i="3"/>
  <c r="K151" i="3"/>
  <c r="K208" i="3"/>
  <c r="K164" i="3"/>
  <c r="K170" i="3"/>
  <c r="K240" i="3"/>
  <c r="K221" i="3"/>
  <c r="K198" i="3"/>
  <c r="A17" i="3"/>
  <c r="A155" i="3"/>
  <c r="L244" i="3" l="1"/>
  <c r="L236" i="3"/>
  <c r="L228" i="3"/>
  <c r="L220" i="3"/>
  <c r="L212" i="3"/>
  <c r="L204" i="3"/>
  <c r="L196" i="3"/>
  <c r="L188" i="3"/>
  <c r="L180" i="3"/>
  <c r="L172" i="3"/>
  <c r="L164" i="3"/>
  <c r="L156" i="3"/>
  <c r="L211" i="3"/>
  <c r="L207" i="3"/>
  <c r="L190" i="3"/>
  <c r="L171" i="3"/>
  <c r="L167" i="3"/>
  <c r="L158" i="3"/>
  <c r="L243" i="3"/>
  <c r="L239" i="3"/>
  <c r="L218" i="3"/>
  <c r="L182" i="3"/>
  <c r="L247" i="3"/>
  <c r="L230" i="3"/>
  <c r="L226" i="3"/>
  <c r="L209" i="3"/>
  <c r="L205" i="3"/>
  <c r="L186" i="3"/>
  <c r="L169" i="3"/>
  <c r="L165" i="3"/>
  <c r="L222" i="3"/>
  <c r="L201" i="3"/>
  <c r="L197" i="3"/>
  <c r="L178" i="3"/>
  <c r="L163" i="3"/>
  <c r="L245" i="3"/>
  <c r="L224" i="3"/>
  <c r="L184" i="3"/>
  <c r="L237" i="3"/>
  <c r="L203" i="3"/>
  <c r="L199" i="3"/>
  <c r="L154" i="3"/>
  <c r="L241" i="3"/>
  <c r="L195" i="3"/>
  <c r="L191" i="3"/>
  <c r="L161" i="3"/>
  <c r="L159" i="3"/>
  <c r="L235" i="3"/>
  <c r="L231" i="3"/>
  <c r="L214" i="3"/>
  <c r="L210" i="3"/>
  <c r="L193" i="3"/>
  <c r="L189" i="3"/>
  <c r="L174" i="3"/>
  <c r="L170" i="3"/>
  <c r="L246" i="3"/>
  <c r="L242" i="3"/>
  <c r="L225" i="3"/>
  <c r="L221" i="3"/>
  <c r="L200" i="3"/>
  <c r="L194" i="3"/>
  <c r="L185" i="3"/>
  <c r="L179" i="3"/>
  <c r="L232" i="3"/>
  <c r="L153" i="3"/>
  <c r="L150" i="3"/>
  <c r="L223" i="3"/>
  <c r="L208" i="3"/>
  <c r="L151" i="3"/>
  <c r="L213" i="3"/>
  <c r="L216" i="3"/>
  <c r="L157" i="3"/>
  <c r="L238" i="3"/>
  <c r="L234" i="3"/>
  <c r="L160" i="3"/>
  <c r="L217" i="3"/>
  <c r="L166" i="3"/>
  <c r="L155" i="3"/>
  <c r="L152" i="3"/>
  <c r="L227" i="3"/>
  <c r="L168" i="3"/>
  <c r="L248" i="3"/>
  <c r="L219" i="3"/>
  <c r="L183" i="3"/>
  <c r="L149" i="3"/>
  <c r="L240" i="3"/>
  <c r="L187" i="3"/>
  <c r="L181" i="3"/>
  <c r="L175" i="3"/>
  <c r="L206" i="3"/>
  <c r="L202" i="3"/>
  <c r="L233" i="3"/>
  <c r="L215" i="3"/>
  <c r="L192" i="3"/>
  <c r="L177" i="3"/>
  <c r="L162" i="3"/>
  <c r="L229" i="3"/>
  <c r="L198" i="3"/>
  <c r="L176" i="3"/>
  <c r="L173" i="3"/>
  <c r="A122" i="3" a="1"/>
  <c r="A18" i="3"/>
  <c r="A156" i="3"/>
  <c r="A124" i="3" l="1"/>
  <c r="A131" i="3"/>
  <c r="A130" i="3"/>
  <c r="A127" i="3"/>
  <c r="A128" i="3"/>
  <c r="A129" i="3"/>
  <c r="A122" i="3"/>
  <c r="A123" i="3"/>
  <c r="A126" i="3"/>
  <c r="A125" i="3"/>
  <c r="A19" i="3"/>
  <c r="A157" i="3"/>
  <c r="D126" i="3" l="1"/>
  <c r="C126" i="3"/>
  <c r="E126" i="3"/>
  <c r="F126" i="3"/>
  <c r="G126" i="3"/>
  <c r="H126" i="3"/>
  <c r="I126" i="3"/>
  <c r="J126" i="3"/>
  <c r="K126" i="3"/>
  <c r="L126" i="3"/>
  <c r="C122" i="3"/>
  <c r="D122" i="3"/>
  <c r="E122" i="3"/>
  <c r="F122" i="3"/>
  <c r="G122" i="3"/>
  <c r="H122" i="3"/>
  <c r="I122" i="3"/>
  <c r="J122" i="3"/>
  <c r="K122" i="3"/>
  <c r="L122" i="3"/>
  <c r="D125" i="3"/>
  <c r="C125" i="3"/>
  <c r="E125" i="3"/>
  <c r="F125" i="3"/>
  <c r="G125" i="3"/>
  <c r="H125" i="3"/>
  <c r="I125" i="3"/>
  <c r="J125" i="3"/>
  <c r="K125" i="3"/>
  <c r="L125" i="3"/>
  <c r="C123" i="3"/>
  <c r="D123" i="3"/>
  <c r="E123" i="3"/>
  <c r="F123" i="3"/>
  <c r="G123" i="3"/>
  <c r="H123" i="3"/>
  <c r="I123" i="3"/>
  <c r="J123" i="3"/>
  <c r="K123" i="3"/>
  <c r="L123" i="3"/>
  <c r="C129" i="3"/>
  <c r="D129" i="3"/>
  <c r="E129" i="3"/>
  <c r="F129" i="3"/>
  <c r="G129" i="3"/>
  <c r="H129" i="3"/>
  <c r="I129" i="3"/>
  <c r="J129" i="3"/>
  <c r="K129" i="3"/>
  <c r="L129" i="3"/>
  <c r="D128" i="3"/>
  <c r="C128" i="3"/>
  <c r="E128" i="3"/>
  <c r="F128" i="3"/>
  <c r="G128" i="3"/>
  <c r="H128" i="3"/>
  <c r="I128" i="3"/>
  <c r="J128" i="3"/>
  <c r="K128" i="3"/>
  <c r="L128" i="3"/>
  <c r="C127" i="3"/>
  <c r="D127" i="3"/>
  <c r="E127" i="3"/>
  <c r="F127" i="3"/>
  <c r="G127" i="3"/>
  <c r="H127" i="3"/>
  <c r="I127" i="3"/>
  <c r="J127" i="3"/>
  <c r="K127" i="3"/>
  <c r="L127" i="3"/>
  <c r="C130" i="3"/>
  <c r="D130" i="3"/>
  <c r="E130" i="3"/>
  <c r="F130" i="3"/>
  <c r="G130" i="3"/>
  <c r="H130" i="3"/>
  <c r="I130" i="3"/>
  <c r="J130" i="3"/>
  <c r="K130" i="3"/>
  <c r="L130" i="3"/>
  <c r="C131" i="3"/>
  <c r="D131" i="3"/>
  <c r="E131" i="3"/>
  <c r="F131" i="3"/>
  <c r="G131" i="3"/>
  <c r="H131" i="3"/>
  <c r="I131" i="3"/>
  <c r="J131" i="3"/>
  <c r="K131" i="3"/>
  <c r="L131" i="3"/>
  <c r="C124" i="3"/>
  <c r="D124" i="3"/>
  <c r="E124" i="3"/>
  <c r="F124" i="3"/>
  <c r="G124" i="3"/>
  <c r="H124" i="3"/>
  <c r="I124" i="3"/>
  <c r="J124" i="3"/>
  <c r="K124" i="3"/>
  <c r="L124" i="3"/>
  <c r="A20" i="3"/>
  <c r="A158" i="3"/>
  <c r="J114" i="3" l="1"/>
  <c r="G114" i="3"/>
  <c r="E114" i="3"/>
  <c r="D114" i="3"/>
  <c r="H114" i="3"/>
  <c r="F114" i="3"/>
  <c r="C114" i="3"/>
  <c r="I114" i="3"/>
  <c r="C137" i="3" a="1"/>
  <c r="C137" i="3" s="1"/>
  <c r="K114" i="3"/>
  <c r="A21" i="3"/>
  <c r="A159" i="3"/>
  <c r="F141" i="3" l="1"/>
  <c r="I139" i="3"/>
  <c r="C144" i="3"/>
  <c r="E145" i="3"/>
  <c r="H140" i="3"/>
  <c r="I141" i="3"/>
  <c r="H138" i="3"/>
  <c r="K143" i="3"/>
  <c r="F139" i="3"/>
  <c r="L138" i="3"/>
  <c r="J143" i="3"/>
  <c r="F143" i="3"/>
  <c r="E146" i="3"/>
  <c r="H144" i="3"/>
  <c r="I142" i="3"/>
  <c r="E138" i="3"/>
  <c r="H141" i="3"/>
  <c r="D140" i="3"/>
  <c r="G141" i="3"/>
  <c r="H145" i="3"/>
  <c r="I143" i="3"/>
  <c r="L145" i="3"/>
  <c r="K146" i="3"/>
  <c r="I140" i="3"/>
  <c r="L140" i="3"/>
  <c r="L137" i="3"/>
  <c r="C139" i="3"/>
  <c r="K141" i="3"/>
  <c r="I138" i="3"/>
  <c r="K145" i="3"/>
  <c r="J140" i="3"/>
  <c r="L142" i="3"/>
  <c r="J138" i="3"/>
  <c r="C143" i="3"/>
  <c r="K142" i="3"/>
  <c r="J145" i="3"/>
  <c r="K140" i="3"/>
  <c r="K137" i="3"/>
  <c r="G143" i="3"/>
  <c r="C141" i="3"/>
  <c r="D138" i="3"/>
  <c r="G138" i="3"/>
  <c r="G146" i="3"/>
  <c r="F144" i="3"/>
  <c r="H143" i="3"/>
  <c r="J141" i="3"/>
  <c r="D146" i="3"/>
  <c r="E140" i="3"/>
  <c r="E142" i="3"/>
  <c r="H139" i="3"/>
  <c r="I146" i="3"/>
  <c r="G145" i="3"/>
  <c r="F140" i="3"/>
  <c r="J146" i="3"/>
  <c r="C138" i="3"/>
  <c r="J137" i="3"/>
  <c r="J144" i="3"/>
  <c r="H146" i="3"/>
  <c r="G139" i="3"/>
  <c r="F137" i="3"/>
  <c r="J142" i="3"/>
  <c r="E141" i="3"/>
  <c r="F145" i="3"/>
  <c r="E143" i="3"/>
  <c r="K144" i="3"/>
  <c r="L139" i="3"/>
  <c r="G140" i="3"/>
  <c r="E144" i="3"/>
  <c r="D143" i="3"/>
  <c r="D144" i="3"/>
  <c r="I145" i="3"/>
  <c r="C145" i="3"/>
  <c r="D141" i="3"/>
  <c r="C140" i="3"/>
  <c r="D137" i="3"/>
  <c r="H137" i="3"/>
  <c r="L143" i="3"/>
  <c r="D142" i="3"/>
  <c r="F146" i="3"/>
  <c r="D139" i="3"/>
  <c r="C146" i="3"/>
  <c r="K138" i="3"/>
  <c r="J139" i="3"/>
  <c r="L146" i="3"/>
  <c r="F138" i="3"/>
  <c r="I137" i="3"/>
  <c r="D145" i="3"/>
  <c r="G137" i="3"/>
  <c r="I144" i="3"/>
  <c r="E139" i="3"/>
  <c r="L144" i="3"/>
  <c r="H142" i="3"/>
  <c r="C142" i="3"/>
  <c r="L141" i="3"/>
  <c r="K139" i="3"/>
  <c r="G144" i="3"/>
  <c r="E137" i="3"/>
  <c r="G142" i="3"/>
  <c r="F142" i="3"/>
  <c r="C133" i="3"/>
  <c r="E133" i="3" s="1"/>
  <c r="A160" i="3"/>
  <c r="A22" i="3"/>
  <c r="A23" i="3" l="1"/>
  <c r="A161" i="3"/>
  <c r="A24" i="3" l="1"/>
  <c r="A162" i="3"/>
  <c r="A163" i="3" l="1"/>
  <c r="A25" i="3"/>
  <c r="A26" i="3" l="1"/>
  <c r="A164" i="3"/>
  <c r="A165" i="3" l="1"/>
  <c r="A27" i="3"/>
  <c r="A28" i="3" l="1"/>
  <c r="A166" i="3"/>
  <c r="A167" i="3" l="1"/>
  <c r="A29" i="3"/>
  <c r="A168" i="3" l="1"/>
  <c r="A30" i="3"/>
  <c r="A31" i="3" l="1"/>
  <c r="A169" i="3"/>
  <c r="A170" i="3" l="1"/>
  <c r="A32" i="3"/>
  <c r="A33" i="3" l="1"/>
  <c r="A171" i="3"/>
  <c r="A172" i="3" l="1"/>
  <c r="A34" i="3"/>
  <c r="A173" i="3" l="1"/>
  <c r="A35" i="3"/>
  <c r="A36" i="3" l="1"/>
  <c r="A174" i="3"/>
  <c r="A175" i="3" l="1"/>
  <c r="A37" i="3"/>
  <c r="A38" i="3" l="1"/>
  <c r="A176" i="3"/>
  <c r="A39" i="3" l="1"/>
  <c r="A177" i="3"/>
  <c r="A178" i="3" l="1"/>
  <c r="A40" i="3"/>
  <c r="A179" i="3" l="1"/>
  <c r="A41" i="3"/>
  <c r="A180" i="3" l="1"/>
  <c r="A42" i="3"/>
  <c r="A43" i="3" l="1"/>
  <c r="A181" i="3"/>
  <c r="A182" i="3" l="1"/>
  <c r="A44" i="3"/>
  <c r="A45" i="3" l="1"/>
  <c r="A183" i="3"/>
  <c r="A184" i="3" l="1"/>
  <c r="A46" i="3"/>
  <c r="A185" i="3" l="1"/>
  <c r="A47" i="3"/>
  <c r="A48" i="3" l="1"/>
  <c r="A186" i="3"/>
  <c r="A187" i="3" l="1"/>
  <c r="A49" i="3"/>
  <c r="A50" i="3" l="1"/>
  <c r="A188" i="3"/>
  <c r="A189" i="3" l="1"/>
  <c r="A51" i="3"/>
  <c r="A52" i="3" l="1"/>
  <c r="A190" i="3"/>
  <c r="A191" i="3" l="1"/>
  <c r="A53" i="3"/>
  <c r="A54" i="3" l="1"/>
  <c r="A192" i="3"/>
  <c r="A193" i="3" l="1"/>
  <c r="A55" i="3"/>
  <c r="A56" i="3" l="1"/>
  <c r="A194" i="3"/>
  <c r="A195" i="3" l="1"/>
  <c r="A57" i="3"/>
  <c r="A58" i="3" l="1"/>
  <c r="A196" i="3"/>
  <c r="A197" i="3" l="1"/>
  <c r="A59" i="3"/>
  <c r="A60" i="3" l="1"/>
  <c r="A198" i="3"/>
  <c r="A199" i="3" l="1"/>
  <c r="A61" i="3"/>
  <c r="A62" i="3" l="1"/>
  <c r="A200" i="3"/>
  <c r="A201" i="3" l="1"/>
  <c r="A63" i="3"/>
  <c r="A64" i="3" l="1"/>
  <c r="A202" i="3"/>
  <c r="A203" i="3" l="1"/>
  <c r="A65" i="3"/>
  <c r="A66" i="3" l="1"/>
  <c r="A204" i="3"/>
  <c r="A205" i="3" l="1"/>
  <c r="A67" i="3"/>
  <c r="A68" i="3" l="1"/>
  <c r="A206" i="3"/>
  <c r="A207" i="3" l="1"/>
  <c r="A69" i="3"/>
  <c r="A70" i="3" l="1"/>
  <c r="A208" i="3"/>
  <c r="A209" i="3" l="1"/>
  <c r="A71" i="3"/>
  <c r="A72" i="3" l="1"/>
  <c r="A210" i="3"/>
  <c r="A211" i="3" l="1"/>
  <c r="A73" i="3"/>
  <c r="A74" i="3" l="1"/>
  <c r="A212" i="3"/>
  <c r="A213" i="3" l="1"/>
  <c r="A75" i="3"/>
  <c r="A76" i="3" l="1"/>
  <c r="A214" i="3"/>
  <c r="A215" i="3" l="1"/>
  <c r="A77" i="3"/>
  <c r="A78" i="3" l="1"/>
  <c r="A216" i="3"/>
  <c r="A217" i="3" l="1"/>
  <c r="A79" i="3"/>
  <c r="A80" i="3" l="1"/>
  <c r="A218" i="3"/>
  <c r="A219" i="3" l="1"/>
  <c r="A81" i="3"/>
  <c r="A82" i="3" l="1"/>
  <c r="A220" i="3"/>
  <c r="A221" i="3" l="1"/>
  <c r="A83" i="3"/>
  <c r="A84" i="3" l="1"/>
  <c r="A222" i="3"/>
  <c r="A223" i="3" l="1"/>
  <c r="A85" i="3"/>
  <c r="A224" i="3" l="1"/>
  <c r="A86" i="3"/>
  <c r="A87" i="3" l="1"/>
  <c r="A225" i="3"/>
  <c r="A226" i="3" l="1"/>
  <c r="A88" i="3"/>
  <c r="A227" i="3" l="1"/>
  <c r="A89" i="3"/>
  <c r="A228" i="3" l="1"/>
  <c r="A90" i="3"/>
  <c r="A91" i="3" l="1"/>
  <c r="A229" i="3"/>
  <c r="A230" i="3" l="1"/>
  <c r="A92" i="3"/>
  <c r="A93" i="3" l="1"/>
  <c r="A231" i="3"/>
  <c r="A232" i="3" l="1"/>
  <c r="A94" i="3"/>
  <c r="A233" i="3" l="1"/>
  <c r="A95" i="3"/>
  <c r="A96" i="3" l="1"/>
  <c r="A234" i="3"/>
  <c r="A235" i="3" l="1"/>
  <c r="A97" i="3"/>
  <c r="A98" i="3" l="1"/>
  <c r="A236" i="3"/>
  <c r="A237" i="3" l="1"/>
  <c r="A99" i="3"/>
  <c r="A100" i="3" l="1"/>
  <c r="A238" i="3"/>
  <c r="A239" i="3" l="1"/>
  <c r="A101" i="3"/>
  <c r="A102" i="3" l="1"/>
  <c r="A240" i="3"/>
  <c r="A103" i="3" l="1"/>
  <c r="A241" i="3"/>
  <c r="A104" i="3" l="1"/>
  <c r="A242" i="3"/>
  <c r="A243" i="3" l="1"/>
  <c r="A105" i="3"/>
  <c r="A106" i="3" l="1"/>
  <c r="A244" i="3"/>
  <c r="A245" i="3" l="1"/>
  <c r="A107" i="3"/>
  <c r="A108" i="3" l="1"/>
  <c r="A246" i="3"/>
  <c r="A247" i="3" l="1"/>
  <c r="A109" i="3"/>
  <c r="A110" i="3" l="1"/>
  <c r="A248" i="3"/>
  <c r="B251" i="3" l="1" a="1"/>
  <c r="CP260" i="3" s="1"/>
  <c r="O251" i="3" l="1"/>
  <c r="AS251" i="3"/>
  <c r="BD255" i="3"/>
  <c r="BJ251" i="3"/>
  <c r="O255" i="3"/>
  <c r="AT257" i="3"/>
  <c r="AK251" i="3"/>
  <c r="BA252" i="3"/>
  <c r="H258" i="3"/>
  <c r="BB251" i="3"/>
  <c r="N251" i="3"/>
  <c r="D256" i="3"/>
  <c r="BN257" i="3"/>
  <c r="BS251" i="3"/>
  <c r="U251" i="3"/>
  <c r="BC259" i="3"/>
  <c r="AC258" i="3"/>
  <c r="BT255" i="3"/>
  <c r="BC255" i="3"/>
  <c r="BJ259" i="3"/>
  <c r="AD251" i="3"/>
  <c r="CE252" i="3"/>
  <c r="C258" i="3"/>
  <c r="C260" i="3"/>
  <c r="CD253" i="3"/>
  <c r="BC254" i="3"/>
  <c r="AW260" i="3"/>
  <c r="AB260" i="3"/>
  <c r="CW253" i="3"/>
  <c r="CO255" i="3"/>
  <c r="BA260" i="3"/>
  <c r="F251" i="3"/>
  <c r="AA257" i="3"/>
  <c r="AO254" i="3"/>
  <c r="BC256" i="3"/>
  <c r="BR259" i="3"/>
  <c r="AZ253" i="3"/>
  <c r="AK260" i="3"/>
  <c r="BN260" i="3"/>
  <c r="P254" i="3"/>
  <c r="BY259" i="3"/>
  <c r="BK251" i="3"/>
  <c r="AD255" i="3"/>
  <c r="BN258" i="3"/>
  <c r="CU255" i="3"/>
  <c r="AV252" i="3"/>
  <c r="AG254" i="3"/>
  <c r="CD256" i="3"/>
  <c r="BM253" i="3"/>
  <c r="X251" i="3"/>
  <c r="CG255" i="3"/>
  <c r="AX251" i="3"/>
  <c r="AS254" i="3"/>
  <c r="X255" i="3"/>
  <c r="BX256" i="3"/>
  <c r="CH259" i="3"/>
  <c r="CM253" i="3"/>
  <c r="CI254" i="3"/>
  <c r="BB255" i="3"/>
  <c r="CT256" i="3"/>
  <c r="BQ257" i="3"/>
  <c r="BH257" i="3"/>
  <c r="AS255" i="3"/>
  <c r="BR252" i="3"/>
  <c r="V257" i="3"/>
  <c r="CK257" i="3"/>
  <c r="AC257" i="3"/>
  <c r="CP254" i="3"/>
  <c r="AS257" i="3"/>
  <c r="BF259" i="3"/>
  <c r="BJ257" i="3"/>
  <c r="BM256" i="3"/>
  <c r="Z255" i="3"/>
  <c r="BP257" i="3"/>
  <c r="J251" i="3"/>
  <c r="V251" i="3"/>
  <c r="AH257" i="3"/>
  <c r="CB259" i="3"/>
  <c r="BW259" i="3"/>
  <c r="Z256" i="3"/>
  <c r="CE255" i="3"/>
  <c r="AW253" i="3"/>
  <c r="CO259" i="3"/>
  <c r="CL256" i="3"/>
  <c r="U260" i="3"/>
  <c r="CC256" i="3"/>
  <c r="K260" i="3"/>
  <c r="BI257" i="3"/>
  <c r="AF254" i="3"/>
  <c r="BI260" i="3"/>
  <c r="D257" i="3"/>
  <c r="U254" i="3"/>
  <c r="AC260" i="3"/>
  <c r="CF252" i="3"/>
  <c r="AD258" i="3"/>
  <c r="G259" i="3"/>
  <c r="Q251" i="3"/>
  <c r="AV260" i="3"/>
  <c r="AE253" i="3"/>
  <c r="AT259" i="3"/>
  <c r="AN251" i="3"/>
  <c r="CF253" i="3"/>
  <c r="B253" i="3"/>
  <c r="AP251" i="3"/>
  <c r="CK255" i="3"/>
  <c r="BG260" i="3"/>
  <c r="B251" i="3"/>
  <c r="H255" i="3"/>
  <c r="BU253" i="3"/>
  <c r="S256" i="3"/>
  <c r="AE252" i="3"/>
  <c r="CH260" i="3"/>
  <c r="AV255" i="3"/>
  <c r="R251" i="3"/>
  <c r="BI253" i="3"/>
  <c r="CM256" i="3"/>
  <c r="BH256" i="3"/>
  <c r="C254" i="3"/>
  <c r="AS256" i="3"/>
  <c r="CU260" i="3"/>
  <c r="E251" i="3"/>
  <c r="BO255" i="3"/>
  <c r="AH251" i="3"/>
  <c r="CE254" i="3"/>
  <c r="CV251" i="3"/>
  <c r="CP251" i="3"/>
  <c r="AI253" i="3"/>
  <c r="CI260" i="3"/>
  <c r="BL254" i="3"/>
  <c r="CI251" i="3"/>
  <c r="CT254" i="3"/>
  <c r="AQ251" i="3"/>
  <c r="C256" i="3"/>
  <c r="BN251" i="3"/>
  <c r="D258" i="3"/>
  <c r="CL254" i="3"/>
  <c r="CQ260" i="3"/>
  <c r="CV252" i="3"/>
  <c r="CI259" i="3"/>
  <c r="CN256" i="3"/>
  <c r="CT258" i="3"/>
  <c r="CJ253" i="3"/>
  <c r="AH258" i="3"/>
  <c r="Y257" i="3"/>
  <c r="AJ258" i="3"/>
  <c r="W255" i="3"/>
  <c r="AB253" i="3"/>
  <c r="AN253" i="3"/>
  <c r="J260" i="3"/>
  <c r="N257" i="3"/>
  <c r="BU252" i="3"/>
  <c r="AA260" i="3"/>
  <c r="BL259" i="3"/>
  <c r="CQ257" i="3"/>
  <c r="BW258" i="3"/>
  <c r="BW253" i="3"/>
  <c r="AA255" i="3"/>
  <c r="C255" i="3"/>
  <c r="BL253" i="3"/>
  <c r="AH260" i="3"/>
  <c r="BP256" i="3"/>
  <c r="AI257" i="3"/>
  <c r="J254" i="3"/>
  <c r="BC253" i="3"/>
  <c r="AC253" i="3"/>
  <c r="BR260" i="3"/>
  <c r="BI258" i="3"/>
  <c r="F259" i="3"/>
  <c r="D254" i="3"/>
  <c r="AQ252" i="3"/>
  <c r="BA257" i="3"/>
  <c r="CH253" i="3"/>
  <c r="BE260" i="3"/>
  <c r="CI256" i="3"/>
  <c r="BD257" i="3"/>
  <c r="AA254" i="3"/>
  <c r="BV253" i="3"/>
  <c r="F255" i="3"/>
  <c r="E259" i="3"/>
  <c r="BV251" i="3"/>
  <c r="AD259" i="3"/>
  <c r="AS259" i="3"/>
  <c r="AI254" i="3"/>
  <c r="BQ252" i="3"/>
  <c r="CF257" i="3"/>
  <c r="H254" i="3"/>
  <c r="CB260" i="3"/>
  <c r="G257" i="3"/>
  <c r="AD253" i="3"/>
  <c r="AR254" i="3"/>
  <c r="CL253" i="3"/>
  <c r="S252" i="3"/>
  <c r="AR251" i="3"/>
  <c r="BQ259" i="3"/>
  <c r="I251" i="3"/>
  <c r="BX259" i="3"/>
  <c r="BM254" i="3"/>
  <c r="CT252" i="3"/>
  <c r="T257" i="3"/>
  <c r="AD254" i="3"/>
  <c r="AI260" i="3"/>
  <c r="AB257" i="3"/>
  <c r="AV253" i="3"/>
  <c r="BI254" i="3"/>
  <c r="F254" i="3"/>
  <c r="AS252" i="3"/>
  <c r="AB252" i="3"/>
  <c r="BV260" i="3"/>
  <c r="AT251" i="3"/>
  <c r="O260" i="3"/>
  <c r="CM254" i="3"/>
  <c r="Y253" i="3"/>
  <c r="AQ257" i="3"/>
  <c r="U257" i="3"/>
  <c r="BF260" i="3"/>
  <c r="AW257" i="3"/>
  <c r="BN253" i="3"/>
  <c r="J258" i="3"/>
  <c r="V254" i="3"/>
  <c r="CG260" i="3"/>
  <c r="CU258" i="3"/>
  <c r="BU258" i="3"/>
  <c r="AV258" i="3"/>
  <c r="U258" i="3"/>
  <c r="BW260" i="3"/>
  <c r="AR257" i="3"/>
  <c r="CP257" i="3"/>
  <c r="BZ259" i="3"/>
  <c r="V259" i="3"/>
  <c r="BK254" i="3"/>
  <c r="BA255" i="3"/>
  <c r="BD260" i="3"/>
  <c r="L257" i="3"/>
  <c r="BC258" i="3"/>
  <c r="BO257" i="3"/>
  <c r="Q258" i="3"/>
  <c r="AQ259" i="3"/>
  <c r="CV256" i="3"/>
  <c r="BU255" i="3"/>
  <c r="BC252" i="3"/>
  <c r="CK254" i="3"/>
  <c r="R256" i="3"/>
  <c r="R253" i="3"/>
  <c r="BB254" i="3"/>
  <c r="D259" i="3"/>
  <c r="W252" i="3"/>
  <c r="AL253" i="3"/>
  <c r="K253" i="3"/>
  <c r="V255" i="3"/>
  <c r="AX253" i="3"/>
  <c r="AP252" i="3"/>
  <c r="BI251" i="3"/>
  <c r="BL258" i="3"/>
  <c r="AK253" i="3"/>
  <c r="CF259" i="3"/>
  <c r="L255" i="3"/>
  <c r="BR254" i="3"/>
  <c r="BY252" i="3"/>
  <c r="AF252" i="3"/>
  <c r="AU254" i="3"/>
  <c r="BF258" i="3"/>
  <c r="BP253" i="3"/>
  <c r="N253" i="3"/>
  <c r="BW257" i="3"/>
  <c r="BZ258" i="3"/>
  <c r="BZ253" i="3"/>
  <c r="CB256" i="3"/>
  <c r="CQ252" i="3"/>
  <c r="BB259" i="3"/>
  <c r="BI255" i="3"/>
  <c r="AN258" i="3"/>
  <c r="BC260" i="3"/>
  <c r="AJ254" i="3"/>
  <c r="BD253" i="3"/>
  <c r="D253" i="3"/>
  <c r="E260" i="3"/>
  <c r="I259" i="3"/>
  <c r="AC255" i="3"/>
  <c r="AN259" i="3"/>
  <c r="CT255" i="3"/>
  <c r="AX256" i="3"/>
  <c r="CS253" i="3"/>
  <c r="CW259" i="3"/>
  <c r="AF253" i="3"/>
  <c r="AI255" i="3"/>
  <c r="AC259" i="3"/>
  <c r="Y254" i="3"/>
  <c r="CJ254" i="3"/>
  <c r="E258" i="3"/>
  <c r="M259" i="3"/>
  <c r="E254" i="3"/>
  <c r="K257" i="3"/>
  <c r="AY253" i="3"/>
  <c r="CP259" i="3"/>
  <c r="CT260" i="3"/>
  <c r="BK258" i="3"/>
  <c r="X257" i="3"/>
  <c r="M256" i="3"/>
  <c r="BY253" i="3"/>
  <c r="W253" i="3"/>
  <c r="Z260" i="3"/>
  <c r="AB259" i="3"/>
  <c r="AT255" i="3"/>
  <c r="BD259" i="3"/>
  <c r="N256" i="3"/>
  <c r="X258" i="3"/>
  <c r="AR259" i="3"/>
  <c r="CJ255" i="3"/>
  <c r="BR253" i="3"/>
  <c r="AX258" i="3"/>
  <c r="BZ254" i="3"/>
  <c r="AL254" i="3"/>
  <c r="BE258" i="3"/>
  <c r="AE259" i="3"/>
  <c r="AL260" i="3"/>
  <c r="BS252" i="3"/>
  <c r="AO260" i="3"/>
  <c r="L260" i="3"/>
  <c r="G258" i="3"/>
  <c r="CO260" i="3"/>
  <c r="CL258" i="3"/>
  <c r="CO257" i="3"/>
  <c r="AO258" i="3"/>
  <c r="CN253" i="3"/>
  <c r="BK259" i="3"/>
  <c r="BQ258" i="3"/>
  <c r="CQ254" i="3"/>
  <c r="H259" i="3"/>
  <c r="BL251" i="3"/>
  <c r="AM251" i="3"/>
  <c r="CI252" i="3"/>
  <c r="AS258" i="3"/>
  <c r="AR256" i="3"/>
  <c r="Y259" i="3"/>
  <c r="P258" i="3"/>
  <c r="N254" i="3"/>
  <c r="CG252" i="3"/>
  <c r="CK258" i="3"/>
  <c r="X259" i="3"/>
  <c r="AJ251" i="3"/>
  <c r="BV259" i="3"/>
  <c r="CS251" i="3"/>
  <c r="BV255" i="3"/>
  <c r="BF254" i="3"/>
  <c r="V256" i="3"/>
  <c r="BB253" i="3"/>
  <c r="CS259" i="3"/>
  <c r="AO259" i="3"/>
  <c r="P255" i="3"/>
  <c r="AP258" i="3"/>
  <c r="T253" i="3"/>
  <c r="AK254" i="3"/>
  <c r="CD257" i="3"/>
  <c r="K254" i="3"/>
  <c r="X260" i="3"/>
  <c r="S251" i="3"/>
  <c r="CI258" i="3"/>
  <c r="AU257" i="3"/>
  <c r="AK256" i="3"/>
  <c r="AB256" i="3"/>
  <c r="AR253" i="3"/>
  <c r="CO252" i="3"/>
  <c r="AU259" i="3"/>
  <c r="CE256" i="3"/>
  <c r="BT259" i="3"/>
  <c r="AD256" i="3"/>
  <c r="R252" i="3"/>
  <c r="BK257" i="3"/>
  <c r="C259" i="3"/>
  <c r="BP251" i="3"/>
  <c r="AV254" i="3"/>
  <c r="BT260" i="3"/>
  <c r="I260" i="3"/>
  <c r="BR257" i="3"/>
  <c r="BY258" i="3"/>
  <c r="AU253" i="3"/>
  <c r="BN254" i="3"/>
  <c r="P252" i="3"/>
  <c r="BO254" i="3"/>
  <c r="CF255" i="3"/>
  <c r="AO251" i="3"/>
  <c r="BX260" i="3"/>
  <c r="BT257" i="3"/>
  <c r="BG256" i="3"/>
  <c r="AV256" i="3"/>
  <c r="BK253" i="3"/>
  <c r="L253" i="3"/>
  <c r="BO259" i="3"/>
  <c r="CN257" i="3"/>
  <c r="CV260" i="3"/>
  <c r="AT256" i="3"/>
  <c r="CV259" i="3"/>
  <c r="AQ253" i="3"/>
  <c r="P260" i="3"/>
  <c r="CA258" i="3"/>
  <c r="N258" i="3"/>
  <c r="BA253" i="3"/>
  <c r="CI253" i="3"/>
  <c r="CD260" i="3"/>
  <c r="CU259" i="3"/>
  <c r="BQ260" i="3"/>
  <c r="CJ251" i="3"/>
  <c r="P257" i="3"/>
  <c r="CD251" i="3"/>
  <c r="CK256" i="3"/>
  <c r="BG257" i="3"/>
  <c r="X256" i="3"/>
  <c r="CR255" i="3"/>
  <c r="BO253" i="3"/>
  <c r="O253" i="3"/>
  <c r="CA259" i="3"/>
  <c r="CC258" i="3"/>
  <c r="CE257" i="3"/>
  <c r="AA256" i="3"/>
  <c r="BV254" i="3"/>
  <c r="CW260" i="3"/>
  <c r="BX257" i="3"/>
  <c r="S260" i="3"/>
  <c r="CK260" i="3"/>
  <c r="E252" i="3"/>
  <c r="AR258" i="3"/>
  <c r="BZ256" i="3"/>
  <c r="P251" i="3"/>
  <c r="CT253" i="3"/>
  <c r="AH256" i="3"/>
  <c r="CU251" i="3"/>
  <c r="CU253" i="3"/>
  <c r="CA251" i="3"/>
  <c r="AW259" i="3"/>
  <c r="AG251" i="3"/>
  <c r="M254" i="3"/>
  <c r="G254" i="3"/>
  <c r="AE254" i="3"/>
  <c r="CD252" i="3"/>
  <c r="AH254" i="3"/>
  <c r="AI256" i="3"/>
  <c r="AL252" i="3"/>
  <c r="V252" i="3"/>
  <c r="AK257" i="3"/>
  <c r="BH258" i="3"/>
  <c r="CP256" i="3"/>
  <c r="CO258" i="3"/>
  <c r="BW255" i="3"/>
  <c r="BU259" i="3"/>
  <c r="G255" i="3"/>
  <c r="AF258" i="3"/>
  <c r="BE257" i="3"/>
  <c r="W257" i="3"/>
  <c r="AK259" i="3"/>
  <c r="BK256" i="3"/>
  <c r="AB254" i="3"/>
  <c r="BT253" i="3"/>
  <c r="P253" i="3"/>
  <c r="AY260" i="3"/>
  <c r="CG259" i="3"/>
  <c r="AY259" i="3"/>
  <c r="BG251" i="3"/>
  <c r="AZ258" i="3"/>
  <c r="AQ254" i="3"/>
  <c r="BT256" i="3"/>
  <c r="AC254" i="3"/>
  <c r="T255" i="3"/>
  <c r="AZ254" i="3"/>
  <c r="CA256" i="3"/>
  <c r="C253" i="3"/>
  <c r="CL259" i="3"/>
  <c r="BA254" i="3"/>
  <c r="BH260" i="3"/>
  <c r="BB256" i="3"/>
  <c r="BE252" i="3"/>
  <c r="BW256" i="3"/>
  <c r="AM252" i="3"/>
  <c r="BC257" i="3"/>
  <c r="BX258" i="3"/>
  <c r="AP253" i="3"/>
  <c r="J257" i="3"/>
  <c r="AU260" i="3"/>
  <c r="CG256" i="3"/>
  <c r="BB252" i="3"/>
  <c r="CJ252" i="3"/>
  <c r="AV259" i="3"/>
  <c r="AW258" i="3"/>
  <c r="AX257" i="3"/>
  <c r="F256" i="3"/>
  <c r="AY254" i="3"/>
  <c r="BY260" i="3"/>
  <c r="AY257" i="3"/>
  <c r="CR253" i="3"/>
  <c r="CQ255" i="3"/>
  <c r="U256" i="3"/>
  <c r="CW256" i="3"/>
  <c r="BJ256" i="3"/>
  <c r="CQ259" i="3"/>
  <c r="Y258" i="3"/>
  <c r="AM255" i="3"/>
  <c r="BU260" i="3"/>
  <c r="BS253" i="3"/>
  <c r="AX260" i="3"/>
  <c r="P259" i="3"/>
  <c r="AY258" i="3"/>
  <c r="CC253" i="3"/>
  <c r="BJ253" i="3"/>
  <c r="I254" i="3"/>
  <c r="BG252" i="3"/>
  <c r="O254" i="3"/>
  <c r="P256" i="3"/>
  <c r="AM256" i="3"/>
  <c r="S257" i="3"/>
  <c r="CT251" i="3"/>
  <c r="AG253" i="3"/>
  <c r="M251" i="3"/>
  <c r="R257" i="3"/>
  <c r="BF256" i="3"/>
  <c r="CF254" i="3"/>
  <c r="AS253" i="3"/>
  <c r="Q260" i="3"/>
  <c r="S259" i="3"/>
  <c r="S258" i="3"/>
  <c r="AY256" i="3"/>
  <c r="CS254" i="3"/>
  <c r="BD256" i="3"/>
  <c r="CV257" i="3"/>
  <c r="AN260" i="3"/>
  <c r="BE256" i="3"/>
  <c r="N252" i="3"/>
  <c r="BY254" i="3"/>
  <c r="BS254" i="3"/>
  <c r="X252" i="3"/>
  <c r="CQ253" i="3"/>
  <c r="CP255" i="3"/>
  <c r="BI259" i="3"/>
  <c r="BD258" i="3"/>
  <c r="CI257" i="3"/>
  <c r="CA260" i="3"/>
  <c r="B260" i="3"/>
  <c r="BJ254" i="3"/>
  <c r="CV253" i="3"/>
  <c r="AT253" i="3"/>
  <c r="CN260" i="3"/>
  <c r="R260" i="3"/>
  <c r="CK259" i="3"/>
  <c r="CL251" i="3"/>
  <c r="AF251" i="3"/>
  <c r="BQ254" i="3"/>
  <c r="CR256" i="3"/>
  <c r="BT254" i="3"/>
  <c r="CS256" i="3"/>
  <c r="BX254" i="3"/>
  <c r="B257" i="3"/>
  <c r="AA253" i="3"/>
  <c r="M260" i="3"/>
  <c r="BU254" i="3"/>
  <c r="CC260" i="3"/>
  <c r="BU256" i="3"/>
  <c r="BW252" i="3"/>
  <c r="AE258" i="3"/>
  <c r="BD252" i="3"/>
  <c r="BU257" i="3"/>
  <c r="CN258" i="3"/>
  <c r="BF253" i="3"/>
  <c r="BB258" i="3"/>
  <c r="BR258" i="3"/>
  <c r="CH258" i="3"/>
  <c r="B259" i="3"/>
  <c r="R259" i="3"/>
  <c r="AH259" i="3"/>
  <c r="AX259" i="3"/>
  <c r="BN259" i="3"/>
  <c r="Z257" i="3"/>
  <c r="E255" i="3"/>
  <c r="CH256" i="3"/>
  <c r="CG257" i="3"/>
  <c r="CV255" i="3"/>
  <c r="AS260" i="3"/>
  <c r="BU251" i="3"/>
  <c r="CQ251" i="3"/>
  <c r="CR251" i="3"/>
  <c r="CG254" i="3"/>
  <c r="L251" i="3"/>
  <c r="CJ260" i="3"/>
  <c r="AW255" i="3"/>
  <c r="CL260" i="3"/>
  <c r="AY255" i="3"/>
  <c r="CM260" i="3"/>
  <c r="CA255" i="3"/>
  <c r="AB251" i="3"/>
  <c r="CC255" i="3"/>
  <c r="BE251" i="3"/>
  <c r="Q256" i="3"/>
  <c r="BF251" i="3"/>
  <c r="CD258" i="3"/>
  <c r="CB253" i="3"/>
  <c r="CF258" i="3"/>
  <c r="CR260" i="3"/>
  <c r="AE255" i="3"/>
  <c r="BO260" i="3"/>
  <c r="CJ257" i="3"/>
  <c r="CG251" i="3"/>
  <c r="CH251" i="3"/>
  <c r="AO255" i="3"/>
  <c r="K259" i="3"/>
  <c r="U255" i="3"/>
  <c r="CJ258" i="3"/>
  <c r="CS257" i="3"/>
  <c r="D251" i="3"/>
  <c r="BG254" i="3"/>
  <c r="W258" i="3"/>
  <c r="CC251" i="3"/>
  <c r="CN254" i="3"/>
  <c r="M258" i="3"/>
  <c r="AW251" i="3"/>
  <c r="BH254" i="3"/>
  <c r="BY257" i="3"/>
  <c r="K251" i="3"/>
  <c r="B254" i="3"/>
  <c r="CO256" i="3"/>
  <c r="F260" i="3"/>
  <c r="CL252" i="3"/>
  <c r="BK255" i="3"/>
  <c r="AU258" i="3"/>
  <c r="AF257" i="3"/>
  <c r="CJ259" i="3"/>
  <c r="AD252" i="3"/>
  <c r="CH254" i="3"/>
  <c r="AP257" i="3"/>
  <c r="CT259" i="3"/>
  <c r="CD259" i="3"/>
  <c r="CE253" i="3"/>
  <c r="CA252" i="3"/>
  <c r="AE251" i="3"/>
  <c r="Q254" i="3"/>
  <c r="AG256" i="3"/>
  <c r="I253" i="3"/>
  <c r="BH255" i="3"/>
  <c r="CR258" i="3"/>
  <c r="CS258" i="3"/>
  <c r="W254" i="3"/>
  <c r="AA251" i="3"/>
  <c r="CH252" i="3"/>
  <c r="CQ256" i="3"/>
  <c r="J255" i="3"/>
  <c r="BR251" i="3"/>
  <c r="BB257" i="3"/>
  <c r="Y252" i="3"/>
  <c r="AW252" i="3"/>
  <c r="AX252" i="3"/>
  <c r="X254" i="3"/>
  <c r="AR255" i="3"/>
  <c r="AY251" i="3"/>
  <c r="W251" i="3"/>
  <c r="BY255" i="3"/>
  <c r="Y251" i="3"/>
  <c r="BZ255" i="3"/>
  <c r="BC251" i="3"/>
  <c r="K256" i="3"/>
  <c r="BD251" i="3"/>
  <c r="L256" i="3"/>
  <c r="CE251" i="3"/>
  <c r="AQ256" i="3"/>
  <c r="M252" i="3"/>
  <c r="U259" i="3"/>
  <c r="L254" i="3"/>
  <c r="W259" i="3"/>
  <c r="H251" i="3"/>
  <c r="BG255" i="3"/>
  <c r="BT252" i="3"/>
  <c r="O258" i="3"/>
  <c r="G252" i="3"/>
  <c r="I252" i="3"/>
  <c r="BJ255" i="3"/>
  <c r="AG259" i="3"/>
  <c r="AP255" i="3"/>
  <c r="L259" i="3"/>
  <c r="T258" i="3"/>
  <c r="Z251" i="3"/>
  <c r="CD254" i="3"/>
  <c r="AT258" i="3"/>
  <c r="CW251" i="3"/>
  <c r="M255" i="3"/>
  <c r="AG258" i="3"/>
  <c r="BQ251" i="3"/>
  <c r="CB254" i="3"/>
  <c r="CT257" i="3"/>
  <c r="AC251" i="3"/>
  <c r="T254" i="3"/>
  <c r="M257" i="3"/>
  <c r="Y260" i="3"/>
  <c r="G253" i="3"/>
  <c r="CB255" i="3"/>
  <c r="BM258" i="3"/>
  <c r="AV257" i="3"/>
  <c r="D260" i="3"/>
  <c r="AT252" i="3"/>
  <c r="B255" i="3"/>
  <c r="BF257" i="3"/>
  <c r="N260" i="3"/>
  <c r="BA259" i="3"/>
  <c r="CG253" i="3"/>
  <c r="AC252" i="3"/>
  <c r="CH255" i="3"/>
  <c r="BG259" i="3"/>
  <c r="AQ258" i="3"/>
  <c r="AV251" i="3"/>
  <c r="D255" i="3"/>
  <c r="BS258" i="3"/>
  <c r="U252" i="3"/>
  <c r="AF255" i="3"/>
  <c r="BA258" i="3"/>
  <c r="CK251" i="3"/>
  <c r="CU254" i="3"/>
  <c r="R258" i="3"/>
  <c r="AU251" i="3"/>
  <c r="AM254" i="3"/>
  <c r="AG257" i="3"/>
  <c r="AR260" i="3"/>
  <c r="X253" i="3"/>
  <c r="CS255" i="3"/>
  <c r="CE258" i="3"/>
  <c r="BL257" i="3"/>
  <c r="T260" i="3"/>
  <c r="BJ252" i="3"/>
  <c r="R255" i="3"/>
  <c r="BV257" i="3"/>
  <c r="AD260" i="3"/>
  <c r="AK258" i="3"/>
  <c r="N255" i="3"/>
  <c r="CU256" i="3"/>
  <c r="BP259" i="3"/>
  <c r="AH253" i="3"/>
  <c r="BE253" i="3"/>
  <c r="BH253" i="3"/>
  <c r="CW255" i="3"/>
  <c r="BL256" i="3"/>
  <c r="BF252" i="3"/>
  <c r="BY251" i="3"/>
  <c r="AL256" i="3"/>
  <c r="BZ251" i="3"/>
  <c r="AN256" i="3"/>
  <c r="J252" i="3"/>
  <c r="BR256" i="3"/>
  <c r="K252" i="3"/>
  <c r="BS256" i="3"/>
  <c r="AN252" i="3"/>
  <c r="I257" i="3"/>
  <c r="V253" i="3"/>
  <c r="CM259" i="3"/>
  <c r="BP254" i="3"/>
  <c r="CN259" i="3"/>
  <c r="BH251" i="3"/>
  <c r="T256" i="3"/>
  <c r="AX254" i="3"/>
  <c r="BJ258" i="3"/>
  <c r="AY252" i="3"/>
  <c r="AZ252" i="3"/>
  <c r="G256" i="3"/>
  <c r="CC259" i="3"/>
  <c r="CI255" i="3"/>
  <c r="BH259" i="3"/>
  <c r="BO258" i="3"/>
  <c r="BT251" i="3"/>
  <c r="Y255" i="3"/>
  <c r="CP258" i="3"/>
  <c r="AO252" i="3"/>
  <c r="AZ255" i="3"/>
  <c r="BV258" i="3"/>
  <c r="H252" i="3"/>
  <c r="S255" i="3"/>
  <c r="AM258" i="3"/>
  <c r="BM251" i="3"/>
  <c r="BE254" i="3"/>
  <c r="AZ257" i="3"/>
  <c r="BL260" i="3"/>
  <c r="AO253" i="3"/>
  <c r="O256" i="3"/>
  <c r="CW258" i="3"/>
  <c r="CB257" i="3"/>
  <c r="AJ260" i="3"/>
  <c r="BZ252" i="3"/>
  <c r="AH255" i="3"/>
  <c r="CL257" i="3"/>
  <c r="AT260" i="3"/>
  <c r="AT254" i="3"/>
  <c r="R254" i="3"/>
  <c r="AD257" i="3"/>
  <c r="AE257" i="3"/>
  <c r="M253" i="3"/>
  <c r="D252" i="3"/>
  <c r="BO256" i="3"/>
  <c r="F252" i="3"/>
  <c r="BQ256" i="3"/>
  <c r="AI252" i="3"/>
  <c r="F257" i="3"/>
  <c r="AK252" i="3"/>
  <c r="H257" i="3"/>
  <c r="BO252" i="3"/>
  <c r="AO257" i="3"/>
  <c r="CA253" i="3"/>
  <c r="V260" i="3"/>
  <c r="CW254" i="3"/>
  <c r="W260" i="3"/>
  <c r="CM251" i="3"/>
  <c r="AU256" i="3"/>
  <c r="CR254" i="3"/>
  <c r="CG258" i="3"/>
  <c r="CR252" i="3"/>
  <c r="BV252" i="3"/>
  <c r="AC256" i="3"/>
  <c r="G260" i="3"/>
  <c r="H256" i="3"/>
  <c r="CE259" i="3"/>
  <c r="CM258" i="3"/>
  <c r="CO251" i="3"/>
  <c r="AU255" i="3"/>
  <c r="Q259" i="3"/>
  <c r="BH252" i="3"/>
  <c r="BS255" i="3"/>
  <c r="CQ258" i="3"/>
  <c r="AA252" i="3"/>
  <c r="AL255" i="3"/>
  <c r="BG258" i="3"/>
  <c r="CF251" i="3"/>
  <c r="BW254" i="3"/>
  <c r="BS257" i="3"/>
  <c r="CE260" i="3"/>
  <c r="BG253" i="3"/>
  <c r="AF256" i="3"/>
  <c r="T259" i="3"/>
  <c r="CR257" i="3"/>
  <c r="AZ260" i="3"/>
  <c r="CP252" i="3"/>
  <c r="AX255" i="3"/>
  <c r="F258" i="3"/>
  <c r="BJ260" i="3"/>
  <c r="CC252" i="3"/>
  <c r="F253" i="3"/>
  <c r="B256" i="3"/>
  <c r="AZ251" i="3"/>
  <c r="BA251" i="3"/>
  <c r="AO256" i="3"/>
  <c r="AP256" i="3"/>
  <c r="BY256" i="3"/>
  <c r="AZ259" i="3"/>
  <c r="AI251" i="3"/>
  <c r="BL255" i="3"/>
  <c r="BI256" i="3"/>
  <c r="BM257" i="3"/>
  <c r="AJ256" i="3"/>
  <c r="AJ253" i="3"/>
  <c r="CW252" i="3"/>
  <c r="CK253" i="3"/>
  <c r="W256" i="3"/>
  <c r="AA258" i="3"/>
  <c r="Z258" i="3"/>
  <c r="BS260" i="3"/>
  <c r="S254" i="3"/>
  <c r="CJ256" i="3"/>
  <c r="BX251" i="3"/>
  <c r="BS259" i="3"/>
  <c r="BM255" i="3"/>
  <c r="CU257" i="3"/>
  <c r="AQ260" i="3"/>
  <c r="AL251" i="3"/>
  <c r="AA259" i="3"/>
  <c r="AG255" i="3"/>
  <c r="BW251" i="3"/>
  <c r="AW254" i="3"/>
  <c r="CA254" i="3"/>
  <c r="CC254" i="3"/>
  <c r="CW257" i="3"/>
  <c r="B258" i="3"/>
  <c r="BQ253" i="3"/>
  <c r="AG252" i="3"/>
  <c r="C257" i="3"/>
  <c r="AH252" i="3"/>
  <c r="E257" i="3"/>
  <c r="BL252" i="3"/>
  <c r="AM257" i="3"/>
  <c r="BM252" i="3"/>
  <c r="AN257" i="3"/>
  <c r="CN252" i="3"/>
  <c r="CC257" i="3"/>
  <c r="AN254" i="3"/>
  <c r="BK260" i="3"/>
  <c r="AB255" i="3"/>
  <c r="BM260" i="3"/>
  <c r="Q252" i="3"/>
  <c r="CF256" i="3"/>
  <c r="Q255" i="3"/>
  <c r="J259" i="3"/>
  <c r="Q253" i="3"/>
  <c r="CS252" i="3"/>
  <c r="AZ256" i="3"/>
  <c r="AE260" i="3"/>
  <c r="AE256" i="3"/>
  <c r="H260" i="3"/>
  <c r="N259" i="3"/>
  <c r="O252" i="3"/>
  <c r="BR255" i="3"/>
  <c r="AP259" i="3"/>
  <c r="CB252" i="3"/>
  <c r="CL255" i="3"/>
  <c r="O259" i="3"/>
  <c r="AU252" i="3"/>
  <c r="BE255" i="3"/>
  <c r="CB258" i="3"/>
  <c r="B252" i="3"/>
  <c r="CO254" i="3"/>
  <c r="CM257" i="3"/>
  <c r="C251" i="3"/>
  <c r="BX253" i="3"/>
  <c r="AW256" i="3"/>
  <c r="AL259" i="3"/>
  <c r="L258" i="3"/>
  <c r="BP260" i="3"/>
  <c r="J253" i="3"/>
  <c r="BN255" i="3"/>
  <c r="V258" i="3"/>
  <c r="BZ260" i="3"/>
  <c r="AI258" i="3"/>
  <c r="E253" i="3"/>
  <c r="AQ255" i="3"/>
  <c r="C252" i="3"/>
  <c r="E256" i="3"/>
  <c r="J256" i="3"/>
  <c r="CB251" i="3"/>
  <c r="L252" i="3"/>
  <c r="BP252" i="3"/>
  <c r="AP254" i="3"/>
  <c r="CM255" i="3"/>
  <c r="AI259" i="3"/>
  <c r="Q257" i="3"/>
  <c r="BD254" i="3"/>
  <c r="Z259" i="3"/>
  <c r="BO251" i="3"/>
  <c r="CR259" i="3"/>
  <c r="AM260" i="3"/>
  <c r="CP253" i="3"/>
  <c r="H253" i="3"/>
  <c r="CN251" i="3"/>
  <c r="BQ255" i="3"/>
  <c r="BP255" i="3"/>
  <c r="AG260" i="3"/>
  <c r="CH257" i="3"/>
  <c r="Z252" i="3"/>
  <c r="AP260" i="3"/>
  <c r="Y256" i="3"/>
  <c r="BX252" i="3"/>
  <c r="I255" i="3"/>
  <c r="AJ255" i="3"/>
  <c r="AK255" i="3"/>
  <c r="BP258" i="3"/>
  <c r="BT258" i="3"/>
  <c r="Z254" i="3"/>
  <c r="BI252" i="3"/>
  <c r="AJ257" i="3"/>
  <c r="BK252" i="3"/>
  <c r="AL257" i="3"/>
  <c r="CK252" i="3"/>
  <c r="BZ257" i="3"/>
  <c r="CM252" i="3"/>
  <c r="CA257" i="3"/>
  <c r="U253" i="3"/>
  <c r="I258" i="3"/>
  <c r="CV254" i="3"/>
  <c r="G251" i="3"/>
  <c r="BF255" i="3"/>
  <c r="CS260" i="3"/>
  <c r="AR252" i="3"/>
  <c r="O257" i="3"/>
  <c r="AN255" i="3"/>
  <c r="AF259" i="3"/>
  <c r="AM253" i="3"/>
  <c r="S253" i="3"/>
  <c r="BV256" i="3"/>
  <c r="BB260" i="3"/>
  <c r="BA256" i="3"/>
  <c r="AF260" i="3"/>
  <c r="AM259" i="3"/>
  <c r="AJ252" i="3"/>
  <c r="CN255" i="3"/>
  <c r="BM259" i="3"/>
  <c r="CU252" i="3"/>
  <c r="I256" i="3"/>
  <c r="AJ259" i="3"/>
  <c r="BN252" i="3"/>
  <c r="BX255" i="3"/>
  <c r="CV258" i="3"/>
  <c r="T252" i="3"/>
  <c r="K255" i="3"/>
  <c r="K258" i="3"/>
  <c r="T251" i="3"/>
  <c r="CO253" i="3"/>
  <c r="BN256" i="3"/>
  <c r="BE259" i="3"/>
  <c r="AB258" i="3"/>
  <c r="CF260" i="3"/>
  <c r="Z253" i="3"/>
  <c r="CD255" i="3"/>
  <c r="AL258" i="3"/>
  <c r="M15" i="3" l="1"/>
  <c r="M60" i="3"/>
  <c r="M65" i="3"/>
  <c r="M11" i="3"/>
  <c r="M22" i="3"/>
  <c r="M43" i="3"/>
  <c r="M29" i="3"/>
  <c r="M57" i="3"/>
  <c r="M19" i="3"/>
  <c r="M41" i="3"/>
  <c r="M64" i="3"/>
  <c r="M42" i="3"/>
  <c r="M12" i="3"/>
  <c r="M13" i="3"/>
  <c r="M50" i="3"/>
  <c r="M30" i="3"/>
  <c r="M47" i="3"/>
  <c r="M36" i="3"/>
  <c r="M38" i="3"/>
  <c r="M34" i="3"/>
  <c r="M66" i="3"/>
  <c r="M31" i="3"/>
  <c r="M37" i="3"/>
  <c r="M56" i="3"/>
  <c r="M17" i="3"/>
  <c r="M51" i="3"/>
  <c r="M25" i="3"/>
  <c r="M46" i="3"/>
  <c r="M48" i="3"/>
  <c r="M62" i="3"/>
  <c r="M61" i="3"/>
  <c r="M28" i="3"/>
  <c r="M45" i="3"/>
  <c r="M52" i="3"/>
  <c r="M59" i="3"/>
  <c r="M44" i="3"/>
  <c r="M32" i="3"/>
  <c r="M14" i="3"/>
  <c r="M16" i="3"/>
  <c r="M35" i="3"/>
  <c r="M58" i="3"/>
  <c r="M21" i="3"/>
  <c r="M18" i="3"/>
  <c r="M63" i="3"/>
  <c r="M40" i="3"/>
  <c r="M49" i="3"/>
  <c r="M27" i="3"/>
  <c r="M33" i="3"/>
  <c r="M54" i="3"/>
  <c r="M23" i="3"/>
  <c r="M20" i="3"/>
  <c r="M39" i="3"/>
  <c r="M55" i="3"/>
  <c r="M53" i="3"/>
  <c r="M26" i="3"/>
  <c r="M24" i="3"/>
  <c r="B268" i="3" l="1"/>
  <c r="B266" i="3"/>
  <c r="B272" i="3"/>
  <c r="B263" i="3"/>
  <c r="M116" i="3"/>
  <c r="B267" i="3"/>
  <c r="B264" i="3"/>
  <c r="B271" i="3"/>
  <c r="B269" i="3"/>
  <c r="B265" i="3"/>
  <c r="B270" i="3"/>
  <c r="N68" i="3" l="1"/>
  <c r="N57" i="3"/>
  <c r="N36" i="3"/>
  <c r="N35" i="3"/>
  <c r="N17" i="3"/>
  <c r="N49" i="3"/>
  <c r="N81" i="3"/>
  <c r="N72" i="3"/>
  <c r="N44" i="3"/>
  <c r="N110" i="3"/>
  <c r="N25" i="3"/>
  <c r="N82" i="3"/>
  <c r="N28" i="3"/>
  <c r="N66" i="3"/>
  <c r="N90" i="3"/>
  <c r="N18" i="3"/>
  <c r="N40" i="3"/>
  <c r="N56" i="3"/>
  <c r="N38" i="3"/>
  <c r="N100" i="3"/>
  <c r="N13" i="3"/>
  <c r="N98" i="3"/>
  <c r="N30" i="3"/>
  <c r="N16" i="3"/>
  <c r="N54" i="3"/>
  <c r="N73" i="3"/>
  <c r="N62" i="3"/>
  <c r="N51" i="3"/>
  <c r="N75" i="3"/>
  <c r="N96" i="3"/>
  <c r="N69" i="3"/>
  <c r="N89" i="3"/>
  <c r="N94" i="3"/>
  <c r="N83" i="3"/>
  <c r="N91" i="3"/>
  <c r="N14" i="3"/>
  <c r="N101" i="3"/>
  <c r="N105" i="3"/>
  <c r="N15" i="3"/>
  <c r="N84" i="3"/>
  <c r="N107" i="3"/>
  <c r="N23" i="3"/>
  <c r="N37" i="3"/>
  <c r="N41" i="3"/>
  <c r="N19" i="3"/>
  <c r="N26" i="3"/>
  <c r="N70" i="3"/>
  <c r="N85" i="3"/>
  <c r="N32" i="3"/>
  <c r="N48" i="3"/>
  <c r="N29" i="3"/>
  <c r="N43" i="3"/>
  <c r="N55" i="3"/>
  <c r="N21" i="3"/>
  <c r="N12" i="3"/>
  <c r="N59" i="3"/>
  <c r="N58" i="3"/>
  <c r="N80" i="3"/>
  <c r="N60" i="3"/>
  <c r="N31" i="3"/>
  <c r="N99" i="3"/>
  <c r="N24" i="3"/>
  <c r="N39" i="3"/>
  <c r="N86" i="3"/>
  <c r="N93" i="3"/>
  <c r="N102" i="3"/>
  <c r="N52" i="3"/>
  <c r="N42" i="3"/>
  <c r="N76" i="3"/>
  <c r="N88" i="3"/>
  <c r="N65" i="3"/>
  <c r="N92" i="3"/>
  <c r="N78" i="3"/>
  <c r="N87" i="3"/>
  <c r="N27" i="3"/>
  <c r="N45" i="3"/>
  <c r="N53" i="3"/>
  <c r="N67" i="3"/>
  <c r="N108" i="3"/>
  <c r="N61" i="3"/>
  <c r="N50" i="3"/>
  <c r="N63" i="3"/>
  <c r="N97" i="3"/>
  <c r="N74" i="3"/>
  <c r="N79" i="3"/>
  <c r="N47" i="3"/>
  <c r="N104" i="3"/>
  <c r="N95" i="3"/>
  <c r="N71" i="3"/>
  <c r="N46" i="3"/>
  <c r="N109" i="3"/>
  <c r="N34" i="3"/>
  <c r="N33" i="3"/>
  <c r="N64" i="3"/>
  <c r="N103" i="3"/>
  <c r="N20" i="3"/>
  <c r="N77" i="3"/>
  <c r="N22" i="3"/>
  <c r="N106" i="3"/>
  <c r="N11" i="3"/>
</calcChain>
</file>

<file path=xl/sharedStrings.xml><?xml version="1.0" encoding="utf-8"?>
<sst xmlns="http://schemas.openxmlformats.org/spreadsheetml/2006/main" count="114" uniqueCount="63">
  <si>
    <t>Объект оценки</t>
  </si>
  <si>
    <t>ХХХ</t>
  </si>
  <si>
    <t>Стоимость</t>
  </si>
  <si>
    <t>Х1</t>
  </si>
  <si>
    <t>Х2</t>
  </si>
  <si>
    <t>Х3</t>
  </si>
  <si>
    <t>Х4</t>
  </si>
  <si>
    <t>Х5</t>
  </si>
  <si>
    <t>Х6</t>
  </si>
  <si>
    <t>Х7</t>
  </si>
  <si>
    <t>Х8</t>
  </si>
  <si>
    <t>Х9</t>
  </si>
  <si>
    <t>Х10</t>
  </si>
  <si>
    <t>Название характеристик</t>
  </si>
  <si>
    <t>Объекты аналоги</t>
  </si>
  <si>
    <t>Среднее значение</t>
  </si>
  <si>
    <t>Количество параметров</t>
  </si>
  <si>
    <t>Количество аналогов</t>
  </si>
  <si>
    <t>Дисперсия</t>
  </si>
  <si>
    <t>Среднеквадратичное отклонение</t>
  </si>
  <si>
    <t>Ковариационная матрица</t>
  </si>
  <si>
    <t>Ковариационная матрица ^-1</t>
  </si>
  <si>
    <t>Матрица отклонений</t>
  </si>
  <si>
    <t>Матрица отклонений транспонированная</t>
  </si>
  <si>
    <t>10 наиболее близких аналогов</t>
  </si>
  <si>
    <t>Вспомогательные показатели</t>
  </si>
  <si>
    <t>Диапазон</t>
  </si>
  <si>
    <t>Комментарий</t>
  </si>
  <si>
    <t>В данном диапазоне приведены рассчитанные расстояния Махаланобиса</t>
  </si>
  <si>
    <t>Проверка параметра</t>
  </si>
  <si>
    <t>Определитель матрицы</t>
  </si>
  <si>
    <t>Махаланобис'!C4:L4</t>
  </si>
  <si>
    <t>Махаланобис'!C7:L7</t>
  </si>
  <si>
    <t>В данном диапазоне выделено 10 аналогов, для которых расстояние Махаланобиса принимает минимальные значения (чем меньше номер, тем ближе аналог по своиv характеристикам к оцениваемому объекту)</t>
  </si>
  <si>
    <t>© ООО «Русская Служба Оценки», 2025 г.</t>
  </si>
  <si>
    <r>
      <t xml:space="preserve">Привести наименование используемых характеристик. 
</t>
    </r>
    <r>
      <rPr>
        <b/>
        <sz val="11"/>
        <color theme="1"/>
        <rFont val="Calibri"/>
        <family val="2"/>
        <charset val="204"/>
        <scheme val="minor"/>
      </rPr>
      <t>Наименования должны быть указаны подряд, без пустых столбцов</t>
    </r>
    <r>
      <rPr>
        <sz val="11"/>
        <color theme="1"/>
        <rFont val="Calibri"/>
        <family val="2"/>
        <charset val="204"/>
        <scheme val="minor"/>
      </rPr>
      <t xml:space="preserve">
Файл предназначен для анализа не более 10 характеристик. Если используется меньше - неиспользуемые колонки оставить незаполненными </t>
    </r>
  </si>
  <si>
    <t>Проверка</t>
  </si>
  <si>
    <t>Махаланобис'!B11:L110</t>
  </si>
  <si>
    <t>Махаланобис'!M11:M110</t>
  </si>
  <si>
    <t>Махаланобис'!N11:N110</t>
  </si>
  <si>
    <t>Расчет расстояния Махаланобиса</t>
  </si>
  <si>
    <t>Расстояние Махаланобиса - мера расстояния между двумя случайными точками U и V, одна из которых может (или обе могут) принадлежать некоторому классу C с матрицей ковариаций COV</t>
  </si>
  <si>
    <t>Если матрица ковариаций является единичной матрицей, то расстояние Махаланобиса становится равным расстоянию Евклида.
Иначе говоря, если класс представляет собой упорядоченное множество нормированных (дисперсии равны 1) независимых (ковариации равны 0) точек, то расстояние Махаланобиса равно расстоянию Евклида.</t>
  </si>
  <si>
    <t>УДАЧНЫХ РАСЧЕТОВ!!!</t>
  </si>
  <si>
    <t>Наименование характеристики 1</t>
  </si>
  <si>
    <t>Наименование характеристики 2</t>
  </si>
  <si>
    <t>Наименование характеристики 3</t>
  </si>
  <si>
    <t>Наименование характеристики 4</t>
  </si>
  <si>
    <t>Наименование характеристики 5</t>
  </si>
  <si>
    <t>Наименование характеристики 6</t>
  </si>
  <si>
    <t>Наименование характеристики 7</t>
  </si>
  <si>
    <t>Наименование характеристики 8</t>
  </si>
  <si>
    <t>Наименование характеристики 9</t>
  </si>
  <si>
    <r>
      <t>Расстояние Махаланобиса
d</t>
    </r>
    <r>
      <rPr>
        <b/>
        <vertAlign val="subscript"/>
        <sz val="9"/>
        <color theme="1"/>
        <rFont val="Calibri"/>
        <family val="2"/>
        <charset val="204"/>
        <scheme val="minor"/>
      </rPr>
      <t>M</t>
    </r>
  </si>
  <si>
    <t>© "Русская Служба Оценки", Марчук А.А., 2025 г.</t>
  </si>
  <si>
    <t>Инструкция по применению файла:</t>
  </si>
  <si>
    <t>Файл предназначен для расчета расстояния Махаланобиса. 
В оценочной деятельности данный показатель можно использовать для аргументированного выбора аналогов (или для определения веса аналога).</t>
  </si>
  <si>
    <r>
      <t xml:space="preserve">Применение показателя в оценке недвижимости рассмотрено </t>
    </r>
    <r>
      <rPr>
        <b/>
        <sz val="11"/>
        <color theme="1"/>
        <rFont val="Calibri"/>
        <family val="2"/>
        <charset val="204"/>
        <scheme val="minor"/>
      </rPr>
      <t xml:space="preserve">А.А.Слуцким </t>
    </r>
    <r>
      <rPr>
        <sz val="11"/>
        <color theme="1"/>
        <rFont val="Calibri"/>
        <family val="2"/>
        <charset val="204"/>
        <scheme val="minor"/>
      </rPr>
      <t xml:space="preserve">в докладе </t>
    </r>
    <r>
      <rPr>
        <b/>
        <sz val="11"/>
        <color theme="1"/>
        <rFont val="Calibri"/>
        <family val="2"/>
        <charset val="204"/>
        <scheme val="minor"/>
      </rPr>
      <t xml:space="preserve">«Оценка без корректировок и «справочников» 10-ю методами сравнительного подхода. И сопутствующие вопросы» </t>
    </r>
    <r>
      <rPr>
        <sz val="11"/>
        <color theme="1"/>
        <rFont val="Calibri"/>
        <family val="2"/>
        <charset val="204"/>
        <scheme val="minor"/>
      </rPr>
      <t>(источник: https://tmpo.su/sluckij-a-a-ocenka-bez-korrektirovok-i-spravochnikov-10-yu-metodami-sravnitelnogo-podxoda-i-soputstvuyushhie-voprosy/)</t>
    </r>
  </si>
  <si>
    <t>Заполнить характеристики объекта оценки. 
Качественные параметры должны быть оцифрованы. 
Заполнены должны быть все колонки, в которых есть наименование параметров.</t>
  </si>
  <si>
    <t>Заполнить данные по объектам-аналогам. 
Качественные параметры должны быть оцифрованы.
Заполнены должны быть все колонки, в которых есть наименование параметров.
Файл предназначен для анализа не более 100 аналогов. Если используется меньше - неиспользуемые строчки оставить незаполненными 
Количество аналогов должно быть больше анализируемых параметров</t>
  </si>
  <si>
    <r>
      <t>Символ T означает операцию транспонирования, а под COV</t>
    </r>
    <r>
      <rPr>
        <vertAlign val="superscript"/>
        <sz val="11"/>
        <color rgb="FF333333"/>
        <rFont val="Calibri"/>
        <family val="2"/>
        <charset val="204"/>
        <scheme val="minor"/>
      </rPr>
      <t>-1</t>
    </r>
    <r>
      <rPr>
        <sz val="11"/>
        <color rgb="FF333333"/>
        <rFont val="Calibri"/>
        <family val="2"/>
        <charset val="204"/>
        <scheme val="minor"/>
      </rPr>
      <t xml:space="preserve"> подразумевается матрица, обратная ковариационной.
U и  V - координаты точек в многомерном пространстве. </t>
    </r>
  </si>
  <si>
    <t>Рассчитанное расстояние Махаланобиса можно рассматривать как меру близости характеристик двух объектов (например, объекта оценки и объекта-аналога). Поэтому из сформированной выборки объекты с минимальными значениями расстояния можно считать наиболее подходящими аналогами для сравнения.</t>
  </si>
  <si>
    <r>
      <t xml:space="preserve">Теория и алгоритм расчета наглядно продемонстрированы в статье </t>
    </r>
    <r>
      <rPr>
        <b/>
        <sz val="11"/>
        <color theme="1"/>
        <rFont val="Calibri"/>
        <family val="2"/>
        <charset val="204"/>
        <scheme val="minor"/>
      </rPr>
      <t xml:space="preserve">«Расстояние Махаланобиса» </t>
    </r>
    <r>
      <rPr>
        <sz val="11"/>
        <color theme="1"/>
        <rFont val="Calibri"/>
        <family val="2"/>
        <charset val="204"/>
        <scheme val="minor"/>
      </rPr>
      <t>(источник: https://habr.com/ru/articles/555144/)</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</si>
</sst>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
  </numFmts>
  <fonts count="14" x14ac:knownFonts="1">
    <font>
      <sz val="11"/>
      <color theme="1"/>
      <name val="Calibri"/>
      <family val="2"/>
      <charset val="204"/>
      <scheme val="minor"/>
    </font>
    <font>
      <b/>
      <sz val="11"/>
      <color theme="1"/>
      <name val="Calibri"/>
      <family val="2"/>
      <charset val="204"/>
      <scheme val="minor"/>
    </font>
    <font>
      <sz val="9"/>
      <color theme="1"/>
      <name val="Calibri"/>
      <family val="2"/>
      <charset val="204"/>
      <scheme val="minor"/>
    </font>
    <font>
      <b/>
      <sz val="9"/>
      <color theme="1"/>
      <name val="Calibri"/>
      <family val="2"/>
      <charset val="204"/>
      <scheme val="minor"/>
    </font>
    <font>
      <u/>
      <sz val="11"/>
      <color theme="10"/>
      <name val="Calibri"/>
      <family val="2"/>
      <charset val="204"/>
      <scheme val="minor"/>
    </font>
    <font>
      <sz val="10"/>
      <color rgb="FFFF0000"/>
      <name val="Calibri"/>
      <family val="2"/>
      <charset val="204"/>
      <scheme val="minor"/>
    </font>
    <font>
      <sz val="11"/>
      <color rgb="FFFF0000"/>
      <name val="Calibri"/>
      <family val="2"/>
      <charset val="204"/>
      <scheme val="minor"/>
    </font>
    <font>
      <b/>
      <sz val="28"/>
      <color rgb="FFFF0000"/>
      <name val="Arial"/>
      <family val="2"/>
      <charset val="204"/>
    </font>
    <font>
      <sz val="14"/>
      <color rgb="FFFF0000"/>
      <name val="Calibri"/>
      <family val="2"/>
      <charset val="204"/>
      <scheme val="minor"/>
    </font>
    <font>
      <sz val="11"/>
      <color rgb="FF333333"/>
      <name val="Calibri"/>
      <family val="2"/>
      <charset val="204"/>
      <scheme val="minor"/>
    </font>
    <font>
      <vertAlign val="superscript"/>
      <sz val="11"/>
      <color rgb="FF333333"/>
      <name val="Calibri"/>
      <family val="2"/>
      <charset val="204"/>
      <scheme val="minor"/>
    </font>
    <font>
      <b/>
      <sz val="20"/>
      <color rgb="FFFF0000"/>
      <name val="Arial"/>
      <family val="2"/>
      <charset val="204"/>
    </font>
    <font>
      <u/>
      <sz val="9"/>
      <color rgb="FFFF0000"/>
      <name val="Calibri"/>
      <family val="2"/>
      <charset val="204"/>
      <scheme val="minor"/>
    </font>
    <font>
      <b/>
      <vertAlign val="subscript"/>
      <sz val="9"/>
      <color theme="1"/>
      <name val="Calibri"/>
      <family val="2"/>
      <charset val="204"/>
      <scheme val="minor"/>
    </font>
  </fonts>
  <fills count="5">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4" fillId="0" borderId="0" applyNumberFormat="0" applyFill="0" applyBorder="0" applyAlignment="0" applyProtection="0"/>
  </cellStyleXfs>
  <cellXfs count="92">
    <xf numFmtId="0" fontId="0" fillId="0" borderId="0" xfId="0"/>
    <xf numFmtId="0" fontId="0" fillId="0" borderId="0" xfId="0" applyAlignment="1">
      <alignment horizontal="center"/>
    </xf>
    <xf numFmtId="0" fontId="1" fillId="0" borderId="0" xfId="0" applyFont="1" applyAlignment="1">
      <alignment horizontal="center"/>
    </xf>
    <xf numFmtId="0" fontId="1" fillId="0" borderId="0" xfId="0" applyFont="1"/>
    <xf numFmtId="0" fontId="1" fillId="0" borderId="0" xfId="0" applyFont="1" applyAlignment="1">
      <alignment horizontal="left"/>
    </xf>
    <xf numFmtId="1" fontId="0" fillId="0" borderId="0" xfId="0" applyNumberFormat="1"/>
    <xf numFmtId="2" fontId="0" fillId="0" borderId="0" xfId="0" applyNumberFormat="1"/>
    <xf numFmtId="0" fontId="4" fillId="0" borderId="0" xfId="1" quotePrefix="1"/>
    <xf numFmtId="0" fontId="0" fillId="0" borderId="0" xfId="0" applyAlignment="1">
      <alignment wrapText="1"/>
    </xf>
    <xf numFmtId="0" fontId="6" fillId="0" borderId="0" xfId="0" applyFont="1"/>
    <xf numFmtId="0" fontId="0" fillId="0" borderId="1" xfId="0" applyBorder="1"/>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6" xfId="0" applyBorder="1"/>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3" fontId="0" fillId="3" borderId="1" xfId="0" applyNumberFormat="1" applyFill="1" applyBorder="1"/>
    <xf numFmtId="4" fontId="0" fillId="0" borderId="1" xfId="0" applyNumberFormat="1" applyBorder="1"/>
    <xf numFmtId="0" fontId="0" fillId="3" borderId="1" xfId="0" applyFill="1" applyBorder="1"/>
    <xf numFmtId="0" fontId="0" fillId="0" borderId="3" xfId="0" applyBorder="1"/>
    <xf numFmtId="3" fontId="0" fillId="3" borderId="4" xfId="0" applyNumberFormat="1" applyFill="1" applyBorder="1"/>
    <xf numFmtId="4" fontId="0" fillId="0" borderId="4" xfId="0" applyNumberFormat="1" applyBorder="1"/>
    <xf numFmtId="0" fontId="0" fillId="0" borderId="5" xfId="0" applyBorder="1"/>
    <xf numFmtId="0" fontId="0" fillId="0" borderId="14" xfId="0" applyBorder="1"/>
    <xf numFmtId="0" fontId="0" fillId="0" borderId="15" xfId="0" applyBorder="1"/>
    <xf numFmtId="0" fontId="0" fillId="3" borderId="7" xfId="0" applyFill="1" applyBorder="1"/>
    <xf numFmtId="4" fontId="0" fillId="0" borderId="7" xfId="0" applyNumberFormat="1" applyBorder="1"/>
    <xf numFmtId="0" fontId="0" fillId="0" borderId="8" xfId="0" applyBorder="1"/>
    <xf numFmtId="0" fontId="0" fillId="0" borderId="11" xfId="0" applyBorder="1" applyAlignment="1">
      <alignment vertical="center" wrapText="1"/>
    </xf>
    <xf numFmtId="0" fontId="0" fillId="0" borderId="12" xfId="0" applyBorder="1"/>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1" fillId="0" borderId="3" xfId="0" applyFont="1" applyBorder="1"/>
    <xf numFmtId="0" fontId="1" fillId="0" borderId="6" xfId="0" applyFont="1" applyBorder="1"/>
    <xf numFmtId="3" fontId="0" fillId="0" borderId="1" xfId="0" applyNumberFormat="1" applyBorder="1"/>
    <xf numFmtId="3" fontId="0" fillId="0" borderId="4" xfId="0" applyNumberFormat="1" applyBorder="1"/>
    <xf numFmtId="4" fontId="0" fillId="0" borderId="5" xfId="0" applyNumberFormat="1" applyBorder="1"/>
    <xf numFmtId="0" fontId="1" fillId="0" borderId="14" xfId="0" applyFont="1" applyBorder="1"/>
    <xf numFmtId="3" fontId="0" fillId="0" borderId="15" xfId="0" applyNumberFormat="1" applyBorder="1"/>
    <xf numFmtId="3" fontId="0" fillId="0" borderId="7" xfId="0" applyNumberFormat="1" applyBorder="1"/>
    <xf numFmtId="3" fontId="0" fillId="0" borderId="8" xfId="0" applyNumberFormat="1" applyBorder="1"/>
    <xf numFmtId="0" fontId="1" fillId="0" borderId="14" xfId="0" applyFont="1" applyBorder="1" applyAlignment="1">
      <alignment horizontal="right"/>
    </xf>
    <xf numFmtId="4" fontId="0" fillId="0" borderId="15" xfId="0" applyNumberFormat="1" applyBorder="1"/>
    <xf numFmtId="0" fontId="1" fillId="0" borderId="6" xfId="0" applyFont="1" applyBorder="1" applyAlignment="1">
      <alignment horizontal="right"/>
    </xf>
    <xf numFmtId="4" fontId="0" fillId="0" borderId="8" xfId="0" applyNumberFormat="1" applyBorder="1"/>
    <xf numFmtId="0" fontId="0" fillId="0" borderId="2" xfId="0" applyBorder="1"/>
    <xf numFmtId="0" fontId="6" fillId="0" borderId="2" xfId="0" applyFont="1" applyBorder="1"/>
    <xf numFmtId="164" fontId="0" fillId="0" borderId="1" xfId="0" applyNumberFormat="1" applyBorder="1"/>
    <xf numFmtId="164" fontId="0" fillId="0" borderId="15" xfId="0" applyNumberFormat="1" applyBorder="1"/>
    <xf numFmtId="164" fontId="0" fillId="0" borderId="7" xfId="0" applyNumberFormat="1" applyBorder="1"/>
    <xf numFmtId="164" fontId="0" fillId="0" borderId="8" xfId="0" applyNumberFormat="1" applyBorder="1"/>
    <xf numFmtId="4" fontId="0" fillId="0" borderId="3" xfId="0" applyNumberFormat="1" applyBorder="1"/>
    <xf numFmtId="4" fontId="0" fillId="0" borderId="14" xfId="0" applyNumberFormat="1" applyBorder="1"/>
    <xf numFmtId="4" fontId="0" fillId="0" borderId="6" xfId="0" applyNumberFormat="1" applyBorder="1"/>
    <xf numFmtId="0" fontId="0" fillId="0" borderId="4" xfId="0" applyBorder="1" applyAlignment="1">
      <alignment horizontal="center"/>
    </xf>
    <xf numFmtId="0" fontId="0" fillId="0" borderId="5" xfId="0" applyBorder="1" applyAlignment="1">
      <alignment horizontal="center"/>
    </xf>
    <xf numFmtId="0" fontId="0" fillId="0" borderId="7" xfId="0" applyBorder="1"/>
    <xf numFmtId="4" fontId="0" fillId="2" borderId="4" xfId="0" applyNumberFormat="1" applyFill="1" applyBorder="1"/>
    <xf numFmtId="0" fontId="0" fillId="2" borderId="5" xfId="0" applyFill="1" applyBorder="1"/>
    <xf numFmtId="4" fontId="0" fillId="2" borderId="1" xfId="0" applyNumberFormat="1" applyFill="1" applyBorder="1"/>
    <xf numFmtId="0" fontId="0" fillId="2" borderId="15" xfId="0" applyFill="1" applyBorder="1"/>
    <xf numFmtId="4" fontId="0" fillId="2" borderId="7" xfId="0" applyNumberFormat="1" applyFill="1" applyBorder="1"/>
    <xf numFmtId="0" fontId="0" fillId="2" borderId="8" xfId="0" applyFill="1" applyBorder="1"/>
    <xf numFmtId="0" fontId="0" fillId="0" borderId="0" xfId="0" applyBorder="1"/>
    <xf numFmtId="3" fontId="0" fillId="3" borderId="3" xfId="0" applyNumberFormat="1" applyFill="1" applyBorder="1"/>
    <xf numFmtId="3" fontId="0" fillId="3" borderId="14" xfId="0" applyNumberFormat="1" applyFill="1" applyBorder="1"/>
    <xf numFmtId="0" fontId="0" fillId="3" borderId="14" xfId="0" applyFill="1" applyBorder="1"/>
    <xf numFmtId="0" fontId="0" fillId="3" borderId="6" xfId="0" applyFill="1" applyBorder="1"/>
    <xf numFmtId="0" fontId="1" fillId="0" borderId="0" xfId="0" applyFont="1" applyBorder="1"/>
    <xf numFmtId="0" fontId="0" fillId="0" borderId="0" xfId="0" applyFont="1" applyBorder="1" applyAlignment="1">
      <alignment horizontal="right"/>
    </xf>
    <xf numFmtId="0" fontId="0" fillId="0" borderId="3" xfId="0" applyBorder="1" applyAlignment="1">
      <alignment horizontal="center"/>
    </xf>
    <xf numFmtId="0" fontId="1" fillId="0" borderId="16" xfId="0" applyFont="1" applyBorder="1"/>
    <xf numFmtId="0" fontId="0" fillId="0" borderId="17" xfId="0" applyBorder="1"/>
    <xf numFmtId="165" fontId="0" fillId="0" borderId="5" xfId="0" applyNumberFormat="1" applyBorder="1"/>
    <xf numFmtId="165" fontId="0" fillId="0" borderId="15" xfId="0" applyNumberFormat="1" applyBorder="1"/>
    <xf numFmtId="165" fontId="0" fillId="0" borderId="8" xfId="0" applyNumberFormat="1" applyBorder="1"/>
    <xf numFmtId="0" fontId="0" fillId="0" borderId="18" xfId="0" applyBorder="1" applyAlignment="1">
      <alignment horizontal="center"/>
    </xf>
    <xf numFmtId="3" fontId="0" fillId="3" borderId="19" xfId="0" applyNumberFormat="1" applyFill="1" applyBorder="1"/>
    <xf numFmtId="3" fontId="0" fillId="3" borderId="20" xfId="0" applyNumberFormat="1" applyFill="1" applyBorder="1"/>
    <xf numFmtId="0" fontId="0" fillId="0" borderId="11" xfId="0" applyBorder="1"/>
    <xf numFmtId="0" fontId="6" fillId="0" borderId="12" xfId="0" applyFont="1" applyBorder="1"/>
    <xf numFmtId="0" fontId="6" fillId="0" borderId="13" xfId="0" applyFont="1" applyBorder="1"/>
    <xf numFmtId="0" fontId="0" fillId="0" borderId="0" xfId="0" applyFont="1" applyAlignment="1">
      <alignment horizontal="right"/>
    </xf>
    <xf numFmtId="0" fontId="11" fillId="4" borderId="0" xfId="0" applyFont="1" applyFill="1" applyAlignment="1">
      <alignment horizontal="center" wrapText="1"/>
    </xf>
    <xf numFmtId="0" fontId="12" fillId="0" borderId="0" xfId="1" applyFont="1"/>
    <xf numFmtId="0" fontId="0" fillId="0" borderId="0" xfId="0" applyAlignment="1">
      <alignment horizontal="justify" wrapText="1"/>
    </xf>
    <xf numFmtId="0" fontId="7" fillId="4" borderId="0" xfId="0" applyFont="1" applyFill="1" applyAlignment="1">
      <alignment horizontal="center"/>
    </xf>
    <xf numFmtId="0" fontId="8" fillId="0" borderId="0" xfId="0" applyFont="1" applyAlignment="1">
      <alignment horizontal="center"/>
    </xf>
    <xf numFmtId="0" fontId="11" fillId="4" borderId="0" xfId="0" applyFont="1" applyFill="1" applyAlignment="1">
      <alignment horizontal="center"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815340</xdr:colOff>
      <xdr:row>0</xdr:row>
      <xdr:rowOff>106680</xdr:rowOff>
    </xdr:from>
    <xdr:to>
      <xdr:col>2</xdr:col>
      <xdr:colOff>4160520</xdr:colOff>
      <xdr:row>4</xdr:row>
      <xdr:rowOff>0</xdr:rowOff>
    </xdr:to>
    <xdr:pic>
      <xdr:nvPicPr>
        <xdr:cNvPr id="2" name="Picture 11" descr="C:\Users\Бутова\Desktop\Безымянный.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 y="106680"/>
          <a:ext cx="5669280" cy="624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601981</xdr:colOff>
      <xdr:row>10</xdr:row>
      <xdr:rowOff>45436</xdr:rowOff>
    </xdr:from>
    <xdr:to>
      <xdr:col>2</xdr:col>
      <xdr:colOff>4732021</xdr:colOff>
      <xdr:row>13</xdr:row>
      <xdr:rowOff>167705</xdr:rowOff>
    </xdr:to>
    <xdr:pic>
      <xdr:nvPicPr>
        <xdr:cNvPr id="6" name="Рисунок 5"/>
        <xdr:cNvPicPr>
          <a:picLocks noChangeAspect="1"/>
        </xdr:cNvPicPr>
      </xdr:nvPicPr>
      <xdr:blipFill>
        <a:blip xmlns:r="http://schemas.openxmlformats.org/officeDocument/2006/relationships" r:embed="rId2"/>
        <a:stretch>
          <a:fillRect/>
        </a:stretch>
      </xdr:blipFill>
      <xdr:spPr>
        <a:xfrm>
          <a:off x="1211581" y="2445736"/>
          <a:ext cx="6454140" cy="670909"/>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rusvs.ru/"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rusvs.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31"/>
  <sheetViews>
    <sheetView tabSelected="1" workbookViewId="0">
      <selection activeCell="B1" sqref="B1"/>
    </sheetView>
  </sheetViews>
  <sheetFormatPr defaultRowHeight="14.4" x14ac:dyDescent="0.3"/>
  <cols>
    <col min="2" max="2" width="33.88671875" bestFit="1" customWidth="1"/>
    <col min="3" max="3" width="82.33203125" customWidth="1"/>
  </cols>
  <sheetData>
    <row r="5" spans="2:3" ht="40.799999999999997" customHeight="1" x14ac:dyDescent="0.6">
      <c r="B5" s="89" t="s">
        <v>40</v>
      </c>
      <c r="C5" s="89"/>
    </row>
    <row r="7" spans="2:3" ht="18" x14ac:dyDescent="0.35">
      <c r="B7" s="90" t="s">
        <v>54</v>
      </c>
      <c r="C7" s="90"/>
    </row>
    <row r="8" spans="2:3" ht="14.4" customHeight="1" x14ac:dyDescent="0.3"/>
    <row r="9" spans="2:3" ht="55.2" customHeight="1" x14ac:dyDescent="0.3">
      <c r="B9" s="88" t="s">
        <v>56</v>
      </c>
      <c r="C9" s="88"/>
    </row>
    <row r="10" spans="2:3" ht="34.799999999999997" customHeight="1" x14ac:dyDescent="0.3">
      <c r="B10" s="88" t="s">
        <v>41</v>
      </c>
      <c r="C10" s="88"/>
    </row>
    <row r="15" spans="2:3" ht="33.6" customHeight="1" x14ac:dyDescent="0.3">
      <c r="B15" s="88" t="s">
        <v>60</v>
      </c>
      <c r="C15" s="88"/>
    </row>
    <row r="16" spans="2:3" ht="54.6" customHeight="1" x14ac:dyDescent="0.3">
      <c r="B16" s="88" t="s">
        <v>42</v>
      </c>
      <c r="C16" s="88"/>
    </row>
    <row r="17" spans="1:11" ht="46.2" customHeight="1" x14ac:dyDescent="0.3">
      <c r="B17" s="88" t="s">
        <v>61</v>
      </c>
      <c r="C17" s="88"/>
    </row>
    <row r="18" spans="1:11" ht="45" customHeight="1" x14ac:dyDescent="0.3">
      <c r="B18" s="88" t="s">
        <v>57</v>
      </c>
      <c r="C18" s="88"/>
    </row>
    <row r="19" spans="1:11" ht="30" customHeight="1" x14ac:dyDescent="0.3">
      <c r="B19" s="88" t="s">
        <v>62</v>
      </c>
      <c r="C19" s="88"/>
    </row>
    <row r="22" spans="1:11" x14ac:dyDescent="0.3">
      <c r="B22" s="3" t="s">
        <v>55</v>
      </c>
    </row>
    <row r="23" spans="1:11" x14ac:dyDescent="0.3">
      <c r="B23" s="2" t="s">
        <v>26</v>
      </c>
      <c r="C23" s="2" t="s">
        <v>27</v>
      </c>
    </row>
    <row r="24" spans="1:11" ht="57.6" x14ac:dyDescent="0.3">
      <c r="B24" s="7" t="s">
        <v>31</v>
      </c>
      <c r="C24" s="8" t="s">
        <v>35</v>
      </c>
    </row>
    <row r="25" spans="1:11" ht="43.2" x14ac:dyDescent="0.3">
      <c r="B25" s="7" t="s">
        <v>32</v>
      </c>
      <c r="C25" s="8" t="s">
        <v>58</v>
      </c>
    </row>
    <row r="26" spans="1:11" ht="86.4" x14ac:dyDescent="0.3">
      <c r="B26" s="7" t="s">
        <v>37</v>
      </c>
      <c r="C26" s="8" t="s">
        <v>59</v>
      </c>
    </row>
    <row r="27" spans="1:11" x14ac:dyDescent="0.3">
      <c r="B27" s="7" t="s">
        <v>38</v>
      </c>
      <c r="C27" s="8" t="s">
        <v>28</v>
      </c>
    </row>
    <row r="28" spans="1:11" ht="43.2" x14ac:dyDescent="0.3">
      <c r="B28" s="7" t="s">
        <v>39</v>
      </c>
      <c r="C28" s="8" t="s">
        <v>33</v>
      </c>
    </row>
    <row r="31" spans="1:11" ht="24.6" customHeight="1" x14ac:dyDescent="0.4">
      <c r="A31" s="86"/>
      <c r="B31" s="91" t="s">
        <v>43</v>
      </c>
      <c r="C31" s="91"/>
      <c r="D31" s="86"/>
      <c r="E31" s="86"/>
      <c r="F31" s="86"/>
      <c r="G31" s="86"/>
      <c r="H31" s="86"/>
      <c r="I31" s="86"/>
      <c r="J31" s="86"/>
      <c r="K31" s="86"/>
    </row>
  </sheetData>
  <mergeCells count="10">
    <mergeCell ref="B16:C16"/>
    <mergeCell ref="B5:C5"/>
    <mergeCell ref="B7:C7"/>
    <mergeCell ref="B31:C31"/>
    <mergeCell ref="B17:C17"/>
    <mergeCell ref="B10:C10"/>
    <mergeCell ref="B9:C9"/>
    <mergeCell ref="B15:C15"/>
    <mergeCell ref="B18:C18"/>
    <mergeCell ref="B19:C19"/>
  </mergeCells>
  <hyperlinks>
    <hyperlink ref="B25" location="Махаланобис!C7:L7" display="Расстояние Махаланобиса'!C7:L7"/>
    <hyperlink ref="B26" location="Махаланобис!B11:L110" display="Махаланобис'!B11:L110"/>
    <hyperlink ref="B27" location="Махаланобис!M11:M110" display="Махаланобис'!M11:M110"/>
    <hyperlink ref="B28" location="Махаланобис!N11:N110" display="Махаланобис'!N11:N110"/>
    <hyperlink ref="B7" r:id="rId1" display="© &quot;Русская Служба Оценки&quot;, А.А. Марчук. 2011 г."/>
    <hyperlink ref="B24" location="Махаланобис!C4:L4" display="Расстояние Махаланобиса'!C4:L4"/>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272"/>
  <sheetViews>
    <sheetView workbookViewId="0">
      <pane xSplit="1" ySplit="4" topLeftCell="B132" activePane="bottomRight" state="frozen"/>
      <selection pane="topRight" activeCell="B1" sqref="B1"/>
      <selection pane="bottomLeft" activeCell="A4" sqref="A4"/>
      <selection pane="bottomRight" activeCell="C151" sqref="C151"/>
    </sheetView>
  </sheetViews>
  <sheetFormatPr defaultRowHeight="14.4" x14ac:dyDescent="0.3"/>
  <cols>
    <col min="1" max="1" width="31.77734375" customWidth="1"/>
    <col min="2" max="2" width="12.109375" customWidth="1"/>
    <col min="3" max="11" width="13.5546875" customWidth="1"/>
    <col min="12" max="12" width="12.109375" customWidth="1"/>
    <col min="13" max="13" width="12" bestFit="1" customWidth="1"/>
    <col min="14" max="14" width="12.6640625" bestFit="1" customWidth="1"/>
    <col min="15" max="15" width="12.77734375" bestFit="1" customWidth="1"/>
    <col min="16" max="23" width="9.109375" bestFit="1" customWidth="1"/>
    <col min="24" max="24" width="9" bestFit="1" customWidth="1"/>
  </cols>
  <sheetData>
    <row r="1" spans="1:16" x14ac:dyDescent="0.3">
      <c r="A1" s="87" t="s">
        <v>34</v>
      </c>
    </row>
    <row r="2" spans="1:16" ht="15" thickBot="1" x14ac:dyDescent="0.35">
      <c r="A2" s="3"/>
    </row>
    <row r="3" spans="1:16" s="2" customFormat="1" ht="15" thickBot="1" x14ac:dyDescent="0.35">
      <c r="B3" s="11" t="s">
        <v>2</v>
      </c>
      <c r="C3" s="12" t="s">
        <v>3</v>
      </c>
      <c r="D3" s="12" t="s">
        <v>4</v>
      </c>
      <c r="E3" s="12" t="s">
        <v>5</v>
      </c>
      <c r="F3" s="12" t="s">
        <v>6</v>
      </c>
      <c r="G3" s="12" t="s">
        <v>7</v>
      </c>
      <c r="H3" s="12" t="s">
        <v>8</v>
      </c>
      <c r="I3" s="12" t="s">
        <v>9</v>
      </c>
      <c r="J3" s="12" t="s">
        <v>10</v>
      </c>
      <c r="K3" s="12" t="s">
        <v>11</v>
      </c>
      <c r="L3" s="13" t="s">
        <v>12</v>
      </c>
    </row>
    <row r="4" spans="1:16" ht="39" thickBot="1" x14ac:dyDescent="0.35">
      <c r="A4" s="3" t="s">
        <v>13</v>
      </c>
      <c r="B4" s="14"/>
      <c r="C4" s="15" t="s">
        <v>44</v>
      </c>
      <c r="D4" s="15" t="s">
        <v>45</v>
      </c>
      <c r="E4" s="15" t="s">
        <v>46</v>
      </c>
      <c r="F4" s="15" t="s">
        <v>47</v>
      </c>
      <c r="G4" s="15" t="s">
        <v>48</v>
      </c>
      <c r="H4" s="15" t="s">
        <v>49</v>
      </c>
      <c r="I4" s="15" t="s">
        <v>50</v>
      </c>
      <c r="J4" s="15" t="s">
        <v>51</v>
      </c>
      <c r="K4" s="15" t="s">
        <v>52</v>
      </c>
      <c r="L4" s="16"/>
      <c r="M4" s="17" t="s">
        <v>53</v>
      </c>
      <c r="N4" s="18" t="s">
        <v>24</v>
      </c>
    </row>
    <row r="6" spans="1:16" ht="15" thickBot="1" x14ac:dyDescent="0.35"/>
    <row r="7" spans="1:16" ht="15" thickBot="1" x14ac:dyDescent="0.35">
      <c r="A7" s="3" t="s">
        <v>0</v>
      </c>
      <c r="B7" s="79" t="s">
        <v>1</v>
      </c>
      <c r="C7" s="80">
        <v>4460</v>
      </c>
      <c r="D7" s="80">
        <v>5</v>
      </c>
      <c r="E7" s="80">
        <v>7</v>
      </c>
      <c r="F7" s="80">
        <v>8</v>
      </c>
      <c r="G7" s="80">
        <v>7</v>
      </c>
      <c r="H7" s="80">
        <v>7</v>
      </c>
      <c r="I7" s="80">
        <v>7</v>
      </c>
      <c r="J7" s="80">
        <v>4</v>
      </c>
      <c r="K7" s="80">
        <v>7</v>
      </c>
      <c r="L7" s="81"/>
    </row>
    <row r="8" spans="1:16" ht="15" thickBot="1" x14ac:dyDescent="0.35">
      <c r="A8" t="s">
        <v>36</v>
      </c>
      <c r="B8" s="82"/>
      <c r="C8" s="83" t="str">
        <f>IF(OR(C7&lt;MIN(C11:C110),C7&gt;MAX(C11:C110)),"Вне диапазона аналогов","")</f>
        <v/>
      </c>
      <c r="D8" s="83" t="str">
        <f t="shared" ref="D8:L8" si="0">IF(OR(D7&lt;MIN(D11:D110),D7&gt;MAX(D11:D110)),"Вне диапазона аналогов","")</f>
        <v/>
      </c>
      <c r="E8" s="83" t="str">
        <f t="shared" si="0"/>
        <v/>
      </c>
      <c r="F8" s="83" t="str">
        <f t="shared" si="0"/>
        <v/>
      </c>
      <c r="G8" s="83" t="str">
        <f t="shared" si="0"/>
        <v/>
      </c>
      <c r="H8" s="83" t="str">
        <f t="shared" si="0"/>
        <v/>
      </c>
      <c r="I8" s="83" t="str">
        <f t="shared" si="0"/>
        <v/>
      </c>
      <c r="J8" s="83" t="str">
        <f t="shared" si="0"/>
        <v/>
      </c>
      <c r="K8" s="83" t="str">
        <f t="shared" si="0"/>
        <v/>
      </c>
      <c r="L8" s="84" t="str">
        <f t="shared" si="0"/>
        <v/>
      </c>
    </row>
    <row r="9" spans="1:16" x14ac:dyDescent="0.3">
      <c r="C9" s="9"/>
      <c r="D9" s="9"/>
      <c r="E9" s="9"/>
      <c r="F9" s="9"/>
      <c r="G9" s="9"/>
      <c r="H9" s="9"/>
      <c r="I9" s="9"/>
      <c r="J9" s="9"/>
      <c r="K9" s="9"/>
      <c r="L9" s="9"/>
    </row>
    <row r="10" spans="1:16" ht="15" thickBot="1" x14ac:dyDescent="0.35">
      <c r="A10" s="3" t="s">
        <v>14</v>
      </c>
    </row>
    <row r="11" spans="1:16" x14ac:dyDescent="0.3">
      <c r="A11" s="66">
        <v>1</v>
      </c>
      <c r="B11" s="67">
        <v>640</v>
      </c>
      <c r="C11" s="23">
        <v>61300</v>
      </c>
      <c r="D11" s="23">
        <v>4</v>
      </c>
      <c r="E11" s="23">
        <v>7</v>
      </c>
      <c r="F11" s="23">
        <v>60</v>
      </c>
      <c r="G11" s="23">
        <v>7</v>
      </c>
      <c r="H11" s="23">
        <v>7</v>
      </c>
      <c r="I11" s="23">
        <v>7</v>
      </c>
      <c r="J11" s="23">
        <v>1</v>
      </c>
      <c r="K11" s="23">
        <v>1</v>
      </c>
      <c r="L11" s="23"/>
      <c r="M11" s="60">
        <f>IF(A11&gt;$B$113,"",
SQRT(MMULT(MMULT(C149:INDEX(C149:L149,1,$B$112),$C$137:INDEX($C$137:$L$146,$B$112,$B$112)),INDEX($B$251:$CW$260,1,$A11):INDEX($B$251:$CW$260,$B$112,$A11)))
)</f>
        <v>3.7552753204730127</v>
      </c>
      <c r="N11" s="61" t="str">
        <f t="shared" ref="N11:N42" si="1">IFERROR(MATCH(M11,$B$263:$B$272,0),"")</f>
        <v/>
      </c>
      <c r="O11" s="6"/>
      <c r="P11" s="5"/>
    </row>
    <row r="12" spans="1:16" x14ac:dyDescent="0.3">
      <c r="A12" s="66">
        <f>A11+1</f>
        <v>2</v>
      </c>
      <c r="B12" s="68">
        <v>1530</v>
      </c>
      <c r="C12" s="19">
        <v>4500</v>
      </c>
      <c r="D12" s="19">
        <v>5</v>
      </c>
      <c r="E12" s="19">
        <v>4</v>
      </c>
      <c r="F12" s="19">
        <v>55</v>
      </c>
      <c r="G12" s="19">
        <v>6</v>
      </c>
      <c r="H12" s="19">
        <v>7</v>
      </c>
      <c r="I12" s="19">
        <v>7</v>
      </c>
      <c r="J12" s="19">
        <v>4</v>
      </c>
      <c r="K12" s="19">
        <v>7</v>
      </c>
      <c r="L12" s="19"/>
      <c r="M12" s="62">
        <f>IF(A12&gt;$B$113,"",
SQRT(MMULT(MMULT(C150:INDEX(C150:L150,1,$B$112),$C$137:INDEX($C$137:$L$146,$B$112,$B$112)),INDEX($B$251:$CW$260,1,$A12):INDEX($B$251:$CW$260,$B$112,$A12)))
)</f>
        <v>4.8508550164771611</v>
      </c>
      <c r="N12" s="63" t="str">
        <f t="shared" si="1"/>
        <v/>
      </c>
      <c r="O12" s="6"/>
      <c r="P12" s="5"/>
    </row>
    <row r="13" spans="1:16" x14ac:dyDescent="0.3">
      <c r="A13" s="66">
        <f t="shared" ref="A13:A76" si="2">A12+1</f>
        <v>3</v>
      </c>
      <c r="B13" s="68">
        <v>1560</v>
      </c>
      <c r="C13" s="19">
        <v>23790</v>
      </c>
      <c r="D13" s="19">
        <v>6</v>
      </c>
      <c r="E13" s="19">
        <v>7</v>
      </c>
      <c r="F13" s="19">
        <v>50</v>
      </c>
      <c r="G13" s="19">
        <v>1</v>
      </c>
      <c r="H13" s="19">
        <v>7</v>
      </c>
      <c r="I13" s="19">
        <v>6</v>
      </c>
      <c r="J13" s="19">
        <v>1</v>
      </c>
      <c r="K13" s="19">
        <v>1</v>
      </c>
      <c r="L13" s="19"/>
      <c r="M13" s="62">
        <f>IF(A13&gt;$B$113,"",
SQRT(MMULT(MMULT(C151:INDEX(C151:L151,1,$B$112),$C$137:INDEX($C$137:$L$146,$B$112,$B$112)),INDEX($B$251:$CW$260,1,$A13):INDEX($B$251:$CW$260,$B$112,$A13)))
)</f>
        <v>4.3225057876721511</v>
      </c>
      <c r="N13" s="63" t="str">
        <f t="shared" si="1"/>
        <v/>
      </c>
      <c r="O13" s="6"/>
      <c r="P13" s="5"/>
    </row>
    <row r="14" spans="1:16" x14ac:dyDescent="0.3">
      <c r="A14" s="66">
        <f t="shared" si="2"/>
        <v>4</v>
      </c>
      <c r="B14" s="68">
        <v>2040</v>
      </c>
      <c r="C14" s="19">
        <v>9050</v>
      </c>
      <c r="D14" s="19">
        <v>5</v>
      </c>
      <c r="E14" s="19">
        <v>7</v>
      </c>
      <c r="F14" s="19">
        <v>75</v>
      </c>
      <c r="G14" s="19">
        <v>7</v>
      </c>
      <c r="H14" s="19">
        <v>7</v>
      </c>
      <c r="I14" s="19">
        <v>2</v>
      </c>
      <c r="J14" s="19">
        <v>7</v>
      </c>
      <c r="K14" s="19">
        <v>1</v>
      </c>
      <c r="L14" s="19"/>
      <c r="M14" s="62">
        <f>IF(A14&gt;$B$113,"",
SQRT(MMULT(MMULT(C152:INDEX(C152:L152,1,$B$112),$C$137:INDEX($C$137:$L$146,$B$112,$B$112)),INDEX($B$251:$CW$260,1,$A14):INDEX($B$251:$CW$260,$B$112,$A14)))
)</f>
        <v>4.6022084430285659</v>
      </c>
      <c r="N14" s="63" t="str">
        <f t="shared" si="1"/>
        <v/>
      </c>
      <c r="O14" s="6"/>
      <c r="P14" s="5"/>
    </row>
    <row r="15" spans="1:16" x14ac:dyDescent="0.3">
      <c r="A15" s="66">
        <f t="shared" si="2"/>
        <v>5</v>
      </c>
      <c r="B15" s="68">
        <v>2060</v>
      </c>
      <c r="C15" s="19">
        <v>21350</v>
      </c>
      <c r="D15" s="19">
        <v>4</v>
      </c>
      <c r="E15" s="19">
        <v>7</v>
      </c>
      <c r="F15" s="19">
        <v>50</v>
      </c>
      <c r="G15" s="19">
        <v>7</v>
      </c>
      <c r="H15" s="19">
        <v>1</v>
      </c>
      <c r="I15" s="19">
        <v>6</v>
      </c>
      <c r="J15" s="19">
        <v>1</v>
      </c>
      <c r="K15" s="19">
        <v>1</v>
      </c>
      <c r="L15" s="19"/>
      <c r="M15" s="62">
        <f>IF(A15&gt;$B$113,"",
SQRT(MMULT(MMULT(C153:INDEX(C153:L153,1,$B$112),$C$137:INDEX($C$137:$L$146,$B$112,$B$112)),INDEX($B$251:$CW$260,1,$A15):INDEX($B$251:$CW$260,$B$112,$A15)))
)</f>
        <v>4.7918271905857424</v>
      </c>
      <c r="N15" s="63" t="str">
        <f t="shared" si="1"/>
        <v/>
      </c>
      <c r="O15" s="6"/>
      <c r="P15" s="5"/>
    </row>
    <row r="16" spans="1:16" x14ac:dyDescent="0.3">
      <c r="A16" s="66">
        <f t="shared" si="2"/>
        <v>6</v>
      </c>
      <c r="B16" s="68">
        <v>2100</v>
      </c>
      <c r="C16" s="19">
        <v>214720</v>
      </c>
      <c r="D16" s="19">
        <v>1</v>
      </c>
      <c r="E16" s="19">
        <v>7</v>
      </c>
      <c r="F16" s="19">
        <v>18</v>
      </c>
      <c r="G16" s="19">
        <v>6</v>
      </c>
      <c r="H16" s="19">
        <v>7</v>
      </c>
      <c r="I16" s="19">
        <v>2</v>
      </c>
      <c r="J16" s="19">
        <v>1</v>
      </c>
      <c r="K16" s="19">
        <v>1</v>
      </c>
      <c r="L16" s="19"/>
      <c r="M16" s="62">
        <f>IF(A16&gt;$B$113,"",
SQRT(MMULT(MMULT(C154:INDEX(C154:L154,1,$B$112),$C$137:INDEX($C$137:$L$146,$B$112,$B$112)),INDEX($B$251:$CW$260,1,$A16):INDEX($B$251:$CW$260,$B$112,$A16)))
)</f>
        <v>6.9562423946560079</v>
      </c>
      <c r="N16" s="63" t="str">
        <f t="shared" si="1"/>
        <v/>
      </c>
      <c r="O16" s="6"/>
      <c r="P16" s="5"/>
    </row>
    <row r="17" spans="1:16" x14ac:dyDescent="0.3">
      <c r="A17" s="66">
        <f t="shared" si="2"/>
        <v>7</v>
      </c>
      <c r="B17" s="68">
        <v>2190</v>
      </c>
      <c r="C17" s="19">
        <v>17380</v>
      </c>
      <c r="D17" s="19">
        <v>5</v>
      </c>
      <c r="E17" s="19">
        <v>7</v>
      </c>
      <c r="F17" s="19">
        <v>9</v>
      </c>
      <c r="G17" s="19">
        <v>6</v>
      </c>
      <c r="H17" s="19">
        <v>7</v>
      </c>
      <c r="I17" s="19">
        <v>2</v>
      </c>
      <c r="J17" s="19">
        <v>1</v>
      </c>
      <c r="K17" s="19">
        <v>1</v>
      </c>
      <c r="L17" s="19"/>
      <c r="M17" s="62">
        <f>IF(A17&gt;$B$113,"",
SQRT(MMULT(MMULT(C155:INDEX(C155:L155,1,$B$112),$C$137:INDEX($C$137:$L$146,$B$112,$B$112)),INDEX($B$251:$CW$260,1,$A17):INDEX($B$251:$CW$260,$B$112,$A17)))
)</f>
        <v>3.4179205166577709</v>
      </c>
      <c r="N17" s="63" t="str">
        <f t="shared" si="1"/>
        <v/>
      </c>
      <c r="O17" s="6"/>
      <c r="P17" s="5"/>
    </row>
    <row r="18" spans="1:16" x14ac:dyDescent="0.3">
      <c r="A18" s="66">
        <f t="shared" si="2"/>
        <v>8</v>
      </c>
      <c r="B18" s="68">
        <v>2420</v>
      </c>
      <c r="C18" s="19">
        <v>6000</v>
      </c>
      <c r="D18" s="19">
        <v>6</v>
      </c>
      <c r="E18" s="19">
        <v>7</v>
      </c>
      <c r="F18" s="19">
        <v>80</v>
      </c>
      <c r="G18" s="19">
        <v>6</v>
      </c>
      <c r="H18" s="19">
        <v>7</v>
      </c>
      <c r="I18" s="19">
        <v>2</v>
      </c>
      <c r="J18" s="19">
        <v>1</v>
      </c>
      <c r="K18" s="19">
        <v>1</v>
      </c>
      <c r="L18" s="19"/>
      <c r="M18" s="62">
        <f>IF(A18&gt;$B$113,"",
SQRT(MMULT(MMULT(C156:INDEX(C156:L156,1,$B$112),$C$137:INDEX($C$137:$L$146,$B$112,$B$112)),INDEX($B$251:$CW$260,1,$A18):INDEX($B$251:$CW$260,$B$112,$A18)))
)</f>
        <v>4.9682554274191251</v>
      </c>
      <c r="N18" s="63" t="str">
        <f t="shared" si="1"/>
        <v/>
      </c>
      <c r="O18" s="6"/>
      <c r="P18" s="5"/>
    </row>
    <row r="19" spans="1:16" x14ac:dyDescent="0.3">
      <c r="A19" s="66">
        <f t="shared" si="2"/>
        <v>9</v>
      </c>
      <c r="B19" s="68">
        <v>2750</v>
      </c>
      <c r="C19" s="19">
        <v>18200</v>
      </c>
      <c r="D19" s="19">
        <v>5</v>
      </c>
      <c r="E19" s="19">
        <v>7</v>
      </c>
      <c r="F19" s="19">
        <v>50</v>
      </c>
      <c r="G19" s="19">
        <v>7</v>
      </c>
      <c r="H19" s="19">
        <v>7</v>
      </c>
      <c r="I19" s="19">
        <v>2</v>
      </c>
      <c r="J19" s="19">
        <v>1</v>
      </c>
      <c r="K19" s="19">
        <v>4</v>
      </c>
      <c r="L19" s="19"/>
      <c r="M19" s="62">
        <f>IF(A19&gt;$B$113,"",
SQRT(MMULT(MMULT(C157:INDEX(C157:L157,1,$B$112),$C$137:INDEX($C$137:$L$146,$B$112,$B$112)),INDEX($B$251:$CW$260,1,$A19):INDEX($B$251:$CW$260,$B$112,$A19)))
)</f>
        <v>3.6848907626890637</v>
      </c>
      <c r="N19" s="63" t="str">
        <f t="shared" si="1"/>
        <v/>
      </c>
      <c r="O19" s="6"/>
      <c r="P19" s="5"/>
    </row>
    <row r="20" spans="1:16" x14ac:dyDescent="0.3">
      <c r="A20" s="66">
        <f t="shared" si="2"/>
        <v>10</v>
      </c>
      <c r="B20" s="68">
        <v>2860</v>
      </c>
      <c r="C20" s="19">
        <v>13990</v>
      </c>
      <c r="D20" s="19">
        <v>2</v>
      </c>
      <c r="E20" s="19">
        <v>7</v>
      </c>
      <c r="F20" s="19">
        <v>35</v>
      </c>
      <c r="G20" s="19">
        <v>3</v>
      </c>
      <c r="H20" s="19">
        <v>7</v>
      </c>
      <c r="I20" s="19">
        <v>4</v>
      </c>
      <c r="J20" s="19">
        <v>1</v>
      </c>
      <c r="K20" s="19">
        <v>1</v>
      </c>
      <c r="L20" s="19"/>
      <c r="M20" s="62">
        <f>IF(A20&gt;$B$113,"",
SQRT(MMULT(MMULT(C158:INDEX(C158:L158,1,$B$112),$C$137:INDEX($C$137:$L$146,$B$112,$B$112)),INDEX($B$251:$CW$260,1,$A20):INDEX($B$251:$CW$260,$B$112,$A20)))
)</f>
        <v>3.6244294761131997</v>
      </c>
      <c r="N20" s="63" t="str">
        <f t="shared" si="1"/>
        <v/>
      </c>
      <c r="O20" s="6"/>
      <c r="P20" s="5"/>
    </row>
    <row r="21" spans="1:16" x14ac:dyDescent="0.3">
      <c r="A21" s="66">
        <f t="shared" si="2"/>
        <v>11</v>
      </c>
      <c r="B21" s="68">
        <v>3200</v>
      </c>
      <c r="C21" s="19">
        <v>5000</v>
      </c>
      <c r="D21" s="19">
        <v>5</v>
      </c>
      <c r="E21" s="19">
        <v>7</v>
      </c>
      <c r="F21" s="19">
        <v>90</v>
      </c>
      <c r="G21" s="19">
        <v>1</v>
      </c>
      <c r="H21" s="19">
        <v>7</v>
      </c>
      <c r="I21" s="19">
        <v>7</v>
      </c>
      <c r="J21" s="19">
        <v>1</v>
      </c>
      <c r="K21" s="19">
        <v>1</v>
      </c>
      <c r="L21" s="19"/>
      <c r="M21" s="62">
        <f>IF(A21&gt;$B$113,"",
SQRT(MMULT(MMULT(C159:INDEX(C159:L159,1,$B$112),$C$137:INDEX($C$137:$L$146,$B$112,$B$112)),INDEX($B$251:$CW$260,1,$A21):INDEX($B$251:$CW$260,$B$112,$A21)))
)</f>
        <v>5.2379570534274622</v>
      </c>
      <c r="N21" s="63" t="str">
        <f t="shared" si="1"/>
        <v/>
      </c>
      <c r="O21" s="6"/>
      <c r="P21" s="5"/>
    </row>
    <row r="22" spans="1:16" x14ac:dyDescent="0.3">
      <c r="A22" s="66">
        <f t="shared" si="2"/>
        <v>12</v>
      </c>
      <c r="B22" s="68">
        <v>3590</v>
      </c>
      <c r="C22" s="19">
        <v>3620</v>
      </c>
      <c r="D22" s="19">
        <v>5</v>
      </c>
      <c r="E22" s="19">
        <v>4</v>
      </c>
      <c r="F22" s="19">
        <v>90</v>
      </c>
      <c r="G22" s="19">
        <v>3</v>
      </c>
      <c r="H22" s="19">
        <v>7</v>
      </c>
      <c r="I22" s="19">
        <v>7</v>
      </c>
      <c r="J22" s="19">
        <v>4</v>
      </c>
      <c r="K22" s="19">
        <v>7</v>
      </c>
      <c r="L22" s="19"/>
      <c r="M22" s="62">
        <f>IF(A22&gt;$B$113,"",
SQRT(MMULT(MMULT(C160:INDEX(C160:L160,1,$B$112),$C$137:INDEX($C$137:$L$146,$B$112,$B$112)),INDEX($B$251:$CW$260,1,$A22):INDEX($B$251:$CW$260,$B$112,$A22)))
)</f>
        <v>5.6303919875432031</v>
      </c>
      <c r="N22" s="63" t="str">
        <f t="shared" si="1"/>
        <v/>
      </c>
      <c r="O22" s="6"/>
      <c r="P22" s="5"/>
    </row>
    <row r="23" spans="1:16" x14ac:dyDescent="0.3">
      <c r="A23" s="66">
        <f t="shared" si="2"/>
        <v>13</v>
      </c>
      <c r="B23" s="68">
        <v>4000</v>
      </c>
      <c r="C23" s="19">
        <v>20000</v>
      </c>
      <c r="D23" s="19">
        <v>1</v>
      </c>
      <c r="E23" s="19">
        <v>7</v>
      </c>
      <c r="F23" s="19">
        <v>35</v>
      </c>
      <c r="G23" s="19">
        <v>6</v>
      </c>
      <c r="H23" s="19">
        <v>7</v>
      </c>
      <c r="I23" s="19">
        <v>6</v>
      </c>
      <c r="J23" s="19">
        <v>1</v>
      </c>
      <c r="K23" s="19">
        <v>1</v>
      </c>
      <c r="L23" s="19"/>
      <c r="M23" s="62">
        <f>IF(A23&gt;$B$113,"",
SQRT(MMULT(MMULT(C161:INDEX(C161:L161,1,$B$112),$C$137:INDEX($C$137:$L$146,$B$112,$B$112)),INDEX($B$251:$CW$260,1,$A23):INDEX($B$251:$CW$260,$B$112,$A23)))
)</f>
        <v>3.1859235573747533</v>
      </c>
      <c r="N23" s="63" t="str">
        <f t="shared" si="1"/>
        <v/>
      </c>
      <c r="O23" s="6"/>
      <c r="P23" s="5"/>
    </row>
    <row r="24" spans="1:16" x14ac:dyDescent="0.3">
      <c r="A24" s="66">
        <f t="shared" si="2"/>
        <v>14</v>
      </c>
      <c r="B24" s="68">
        <v>4050</v>
      </c>
      <c r="C24" s="19">
        <v>71540</v>
      </c>
      <c r="D24" s="19">
        <v>4</v>
      </c>
      <c r="E24" s="19">
        <v>7</v>
      </c>
      <c r="F24" s="19">
        <v>30</v>
      </c>
      <c r="G24" s="19">
        <v>5</v>
      </c>
      <c r="H24" s="19">
        <v>7</v>
      </c>
      <c r="I24" s="19">
        <v>6</v>
      </c>
      <c r="J24" s="19">
        <v>1</v>
      </c>
      <c r="K24" s="19">
        <v>1</v>
      </c>
      <c r="L24" s="19"/>
      <c r="M24" s="62">
        <f>IF(A24&gt;$B$113,"",
SQRT(MMULT(MMULT(C162:INDEX(C162:L162,1,$B$112),$C$137:INDEX($C$137:$L$146,$B$112,$B$112)),INDEX($B$251:$CW$260,1,$A24):INDEX($B$251:$CW$260,$B$112,$A24)))
)</f>
        <v>3.348925753854739</v>
      </c>
      <c r="N24" s="63" t="str">
        <f t="shared" si="1"/>
        <v/>
      </c>
      <c r="O24" s="6"/>
      <c r="P24" s="5"/>
    </row>
    <row r="25" spans="1:16" x14ac:dyDescent="0.3">
      <c r="A25" s="66">
        <f t="shared" si="2"/>
        <v>15</v>
      </c>
      <c r="B25" s="68">
        <v>4320</v>
      </c>
      <c r="C25" s="19">
        <v>19690</v>
      </c>
      <c r="D25" s="19">
        <v>2</v>
      </c>
      <c r="E25" s="19">
        <v>7</v>
      </c>
      <c r="F25" s="19">
        <v>35</v>
      </c>
      <c r="G25" s="19">
        <v>7</v>
      </c>
      <c r="H25" s="19">
        <v>7</v>
      </c>
      <c r="I25" s="19">
        <v>7</v>
      </c>
      <c r="J25" s="19">
        <v>1</v>
      </c>
      <c r="K25" s="19">
        <v>7</v>
      </c>
      <c r="L25" s="19"/>
      <c r="M25" s="62">
        <f>IF(A25&gt;$B$113,"",
SQRT(MMULT(MMULT(C163:INDEX(C163:L163,1,$B$112),$C$137:INDEX($C$137:$L$146,$B$112,$B$112)),INDEX($B$251:$CW$260,1,$A25):INDEX($B$251:$CW$260,$B$112,$A25)))
)</f>
        <v>2.4737830592203971</v>
      </c>
      <c r="N25" s="63">
        <f t="shared" si="1"/>
        <v>6</v>
      </c>
      <c r="O25" s="6"/>
      <c r="P25" s="5"/>
    </row>
    <row r="26" spans="1:16" x14ac:dyDescent="0.3">
      <c r="A26" s="66">
        <f t="shared" si="2"/>
        <v>16</v>
      </c>
      <c r="B26" s="68">
        <v>4450</v>
      </c>
      <c r="C26" s="19">
        <v>32560</v>
      </c>
      <c r="D26" s="19">
        <v>4</v>
      </c>
      <c r="E26" s="19">
        <v>7</v>
      </c>
      <c r="F26" s="19">
        <v>42</v>
      </c>
      <c r="G26" s="19">
        <v>1</v>
      </c>
      <c r="H26" s="19">
        <v>7</v>
      </c>
      <c r="I26" s="19">
        <v>4</v>
      </c>
      <c r="J26" s="19">
        <v>1</v>
      </c>
      <c r="K26" s="19">
        <v>1</v>
      </c>
      <c r="L26" s="19"/>
      <c r="M26" s="62">
        <f>IF(A26&gt;$B$113,"",
SQRT(MMULT(MMULT(C164:INDEX(C164:L164,1,$B$112),$C$137:INDEX($C$137:$L$146,$B$112,$B$112)),INDEX($B$251:$CW$260,1,$A26):INDEX($B$251:$CW$260,$B$112,$A26)))
)</f>
        <v>4.1073573748716496</v>
      </c>
      <c r="N26" s="63" t="str">
        <f t="shared" si="1"/>
        <v/>
      </c>
      <c r="O26" s="6"/>
      <c r="P26" s="5"/>
    </row>
    <row r="27" spans="1:16" x14ac:dyDescent="0.3">
      <c r="A27" s="66">
        <f t="shared" si="2"/>
        <v>17</v>
      </c>
      <c r="B27" s="68">
        <v>4980</v>
      </c>
      <c r="C27" s="19">
        <v>3210</v>
      </c>
      <c r="D27" s="19">
        <v>5</v>
      </c>
      <c r="E27" s="19">
        <v>7</v>
      </c>
      <c r="F27" s="19">
        <v>50</v>
      </c>
      <c r="G27" s="19">
        <v>6</v>
      </c>
      <c r="H27" s="19">
        <v>1</v>
      </c>
      <c r="I27" s="19">
        <v>7</v>
      </c>
      <c r="J27" s="19">
        <v>1</v>
      </c>
      <c r="K27" s="19">
        <v>7</v>
      </c>
      <c r="L27" s="19"/>
      <c r="M27" s="62">
        <f>IF(A27&gt;$B$113,"",
SQRT(MMULT(MMULT(C165:INDEX(C165:L165,1,$B$112),$C$137:INDEX($C$137:$L$146,$B$112,$B$112)),INDEX($B$251:$CW$260,1,$A27):INDEX($B$251:$CW$260,$B$112,$A27)))
)</f>
        <v>4.2958307666469393</v>
      </c>
      <c r="N27" s="63" t="str">
        <f t="shared" si="1"/>
        <v/>
      </c>
      <c r="O27" s="6"/>
      <c r="P27" s="5"/>
    </row>
    <row r="28" spans="1:16" x14ac:dyDescent="0.3">
      <c r="A28" s="66">
        <f t="shared" si="2"/>
        <v>18</v>
      </c>
      <c r="B28" s="68">
        <v>5410</v>
      </c>
      <c r="C28" s="19">
        <v>4990</v>
      </c>
      <c r="D28" s="19">
        <v>7</v>
      </c>
      <c r="E28" s="19">
        <v>7</v>
      </c>
      <c r="F28" s="19">
        <v>65</v>
      </c>
      <c r="G28" s="19">
        <v>6</v>
      </c>
      <c r="H28" s="19">
        <v>7</v>
      </c>
      <c r="I28" s="19">
        <v>7</v>
      </c>
      <c r="J28" s="19">
        <v>6</v>
      </c>
      <c r="K28" s="19">
        <v>7</v>
      </c>
      <c r="L28" s="19"/>
      <c r="M28" s="62">
        <f>IF(A28&gt;$B$113,"",
SQRT(MMULT(MMULT(C166:INDEX(C166:L166,1,$B$112),$C$137:INDEX($C$137:$L$146,$B$112,$B$112)),INDEX($B$251:$CW$260,1,$A28):INDEX($B$251:$CW$260,$B$112,$A28)))
)</f>
        <v>2.9556311403236841</v>
      </c>
      <c r="N28" s="63" t="str">
        <f t="shared" si="1"/>
        <v/>
      </c>
      <c r="O28" s="6"/>
      <c r="P28" s="5"/>
    </row>
    <row r="29" spans="1:16" x14ac:dyDescent="0.3">
      <c r="A29" s="66">
        <f t="shared" si="2"/>
        <v>19</v>
      </c>
      <c r="B29" s="68">
        <v>5420</v>
      </c>
      <c r="C29" s="19">
        <v>1200</v>
      </c>
      <c r="D29" s="19">
        <v>7</v>
      </c>
      <c r="E29" s="19">
        <v>7</v>
      </c>
      <c r="F29" s="19">
        <v>50</v>
      </c>
      <c r="G29" s="19">
        <v>7</v>
      </c>
      <c r="H29" s="19">
        <v>7</v>
      </c>
      <c r="I29" s="19">
        <v>2</v>
      </c>
      <c r="J29" s="19">
        <v>1</v>
      </c>
      <c r="K29" s="19">
        <v>1</v>
      </c>
      <c r="L29" s="19"/>
      <c r="M29" s="62">
        <f>IF(A29&gt;$B$113,"",
SQRT(MMULT(MMULT(C167:INDEX(C167:L167,1,$B$112),$C$137:INDEX($C$137:$L$146,$B$112,$B$112)),INDEX($B$251:$CW$260,1,$A29):INDEX($B$251:$CW$260,$B$112,$A29)))
)</f>
        <v>4.3899803429510476</v>
      </c>
      <c r="N29" s="63" t="str">
        <f t="shared" si="1"/>
        <v/>
      </c>
      <c r="O29" s="6"/>
      <c r="P29" s="5"/>
    </row>
    <row r="30" spans="1:16" x14ac:dyDescent="0.3">
      <c r="A30" s="66">
        <f t="shared" si="2"/>
        <v>20</v>
      </c>
      <c r="B30" s="68">
        <v>5570</v>
      </c>
      <c r="C30" s="19">
        <v>4670</v>
      </c>
      <c r="D30" s="19">
        <v>7</v>
      </c>
      <c r="E30" s="19">
        <v>7</v>
      </c>
      <c r="F30" s="19">
        <v>40</v>
      </c>
      <c r="G30" s="19">
        <v>1</v>
      </c>
      <c r="H30" s="19">
        <v>7</v>
      </c>
      <c r="I30" s="19">
        <v>2</v>
      </c>
      <c r="J30" s="19">
        <v>1</v>
      </c>
      <c r="K30" s="19">
        <v>7</v>
      </c>
      <c r="L30" s="19"/>
      <c r="M30" s="62">
        <f>IF(A30&gt;$B$113,"",
SQRT(MMULT(MMULT(C168:INDEX(C168:L168,1,$B$112),$C$137:INDEX($C$137:$L$146,$B$112,$B$112)),INDEX($B$251:$CW$260,1,$A30):INDEX($B$251:$CW$260,$B$112,$A30)))
)</f>
        <v>4.3758677625657096</v>
      </c>
      <c r="N30" s="63" t="str">
        <f t="shared" si="1"/>
        <v/>
      </c>
      <c r="O30" s="6"/>
      <c r="P30" s="5"/>
    </row>
    <row r="31" spans="1:16" x14ac:dyDescent="0.3">
      <c r="A31" s="66">
        <f t="shared" si="2"/>
        <v>21</v>
      </c>
      <c r="B31" s="68">
        <v>6000</v>
      </c>
      <c r="C31" s="19">
        <v>27610</v>
      </c>
      <c r="D31" s="19">
        <v>6</v>
      </c>
      <c r="E31" s="19">
        <v>7</v>
      </c>
      <c r="F31" s="19">
        <v>35</v>
      </c>
      <c r="G31" s="19">
        <v>7</v>
      </c>
      <c r="H31" s="19">
        <v>7</v>
      </c>
      <c r="I31" s="19">
        <v>4</v>
      </c>
      <c r="J31" s="19">
        <v>1</v>
      </c>
      <c r="K31" s="19">
        <v>1</v>
      </c>
      <c r="L31" s="19"/>
      <c r="M31" s="62">
        <f>IF(A31&gt;$B$113,"",
SQRT(MMULT(MMULT(C169:INDEX(C169:L169,1,$B$112),$C$137:INDEX($C$137:$L$146,$B$112,$B$112)),INDEX($B$251:$CW$260,1,$A31):INDEX($B$251:$CW$260,$B$112,$A31)))
)</f>
        <v>3.4452735997328121</v>
      </c>
      <c r="N31" s="63" t="str">
        <f t="shared" si="1"/>
        <v/>
      </c>
      <c r="O31" s="6"/>
      <c r="P31" s="5"/>
    </row>
    <row r="32" spans="1:16" x14ac:dyDescent="0.3">
      <c r="A32" s="66">
        <f t="shared" si="2"/>
        <v>22</v>
      </c>
      <c r="B32" s="68">
        <v>6000</v>
      </c>
      <c r="C32" s="19">
        <v>27610</v>
      </c>
      <c r="D32" s="19">
        <v>6</v>
      </c>
      <c r="E32" s="19">
        <v>7</v>
      </c>
      <c r="F32" s="19">
        <v>40</v>
      </c>
      <c r="G32" s="19">
        <v>7</v>
      </c>
      <c r="H32" s="19">
        <v>7</v>
      </c>
      <c r="I32" s="19">
        <v>6</v>
      </c>
      <c r="J32" s="19">
        <v>1</v>
      </c>
      <c r="K32" s="19">
        <v>1</v>
      </c>
      <c r="L32" s="19"/>
      <c r="M32" s="62">
        <f>IF(A32&gt;$B$113,"",
SQRT(MMULT(MMULT(C170:INDEX(C170:L170,1,$B$112),$C$137:INDEX($C$137:$L$146,$B$112,$B$112)),INDEX($B$251:$CW$260,1,$A32):INDEX($B$251:$CW$260,$B$112,$A32)))
)</f>
        <v>3.4045166010468968</v>
      </c>
      <c r="N32" s="63" t="str">
        <f t="shared" si="1"/>
        <v/>
      </c>
      <c r="O32" s="6"/>
      <c r="P32" s="5"/>
    </row>
    <row r="33" spans="1:16" x14ac:dyDescent="0.3">
      <c r="A33" s="66">
        <f t="shared" si="2"/>
        <v>23</v>
      </c>
      <c r="B33" s="68">
        <v>6000</v>
      </c>
      <c r="C33" s="19">
        <v>2500</v>
      </c>
      <c r="D33" s="19">
        <v>7</v>
      </c>
      <c r="E33" s="19">
        <v>7</v>
      </c>
      <c r="F33" s="19">
        <v>40</v>
      </c>
      <c r="G33" s="19">
        <v>7</v>
      </c>
      <c r="H33" s="19">
        <v>7</v>
      </c>
      <c r="I33" s="19">
        <v>2</v>
      </c>
      <c r="J33" s="19">
        <v>1</v>
      </c>
      <c r="K33" s="19">
        <v>1</v>
      </c>
      <c r="L33" s="19"/>
      <c r="M33" s="62">
        <f>IF(A33&gt;$B$113,"",
SQRT(MMULT(MMULT(C171:INDEX(C171:L171,1,$B$112),$C$137:INDEX($C$137:$L$146,$B$112,$B$112)),INDEX($B$251:$CW$260,1,$A33):INDEX($B$251:$CW$260,$B$112,$A33)))
)</f>
        <v>4.1889940969273773</v>
      </c>
      <c r="N33" s="63" t="str">
        <f t="shared" si="1"/>
        <v/>
      </c>
      <c r="O33" s="6"/>
      <c r="P33" s="5"/>
    </row>
    <row r="34" spans="1:16" x14ac:dyDescent="0.3">
      <c r="A34" s="66">
        <f t="shared" si="2"/>
        <v>24</v>
      </c>
      <c r="B34" s="68">
        <v>6500</v>
      </c>
      <c r="C34" s="19">
        <v>16300</v>
      </c>
      <c r="D34" s="19">
        <v>1</v>
      </c>
      <c r="E34" s="19">
        <v>7</v>
      </c>
      <c r="F34" s="19">
        <v>45</v>
      </c>
      <c r="G34" s="19">
        <v>3</v>
      </c>
      <c r="H34" s="19">
        <v>7</v>
      </c>
      <c r="I34" s="19">
        <v>7</v>
      </c>
      <c r="J34" s="19">
        <v>1</v>
      </c>
      <c r="K34" s="19">
        <v>1</v>
      </c>
      <c r="L34" s="19"/>
      <c r="M34" s="62">
        <f>IF(A34&gt;$B$113,"",
SQRT(MMULT(MMULT(C172:INDEX(C172:L172,1,$B$112),$C$137:INDEX($C$137:$L$146,$B$112,$B$112)),INDEX($B$251:$CW$260,1,$A34):INDEX($B$251:$CW$260,$B$112,$A34)))
)</f>
        <v>3.7775360918370104</v>
      </c>
      <c r="N34" s="63" t="str">
        <f t="shared" si="1"/>
        <v/>
      </c>
      <c r="O34" s="6"/>
      <c r="P34" s="5"/>
    </row>
    <row r="35" spans="1:16" x14ac:dyDescent="0.3">
      <c r="A35" s="66">
        <f t="shared" si="2"/>
        <v>25</v>
      </c>
      <c r="B35" s="68">
        <v>7550</v>
      </c>
      <c r="C35" s="19">
        <v>3840</v>
      </c>
      <c r="D35" s="19">
        <v>7</v>
      </c>
      <c r="E35" s="19">
        <v>7</v>
      </c>
      <c r="F35" s="19">
        <v>63</v>
      </c>
      <c r="G35" s="19">
        <v>1</v>
      </c>
      <c r="H35" s="19">
        <v>7</v>
      </c>
      <c r="I35" s="19">
        <v>6</v>
      </c>
      <c r="J35" s="19">
        <v>4</v>
      </c>
      <c r="K35" s="19">
        <v>4</v>
      </c>
      <c r="L35" s="19"/>
      <c r="M35" s="62">
        <f>IF(A35&gt;$B$113,"",
SQRT(MMULT(MMULT(C173:INDEX(C173:L173,1,$B$112),$C$137:INDEX($C$137:$L$146,$B$112,$B$112)),INDEX($B$251:$CW$260,1,$A35):INDEX($B$251:$CW$260,$B$112,$A35)))
)</f>
        <v>3.9626070472348709</v>
      </c>
      <c r="N35" s="63" t="str">
        <f t="shared" si="1"/>
        <v/>
      </c>
      <c r="O35" s="6"/>
      <c r="P35" s="5"/>
    </row>
    <row r="36" spans="1:16" x14ac:dyDescent="0.3">
      <c r="A36" s="66">
        <f t="shared" si="2"/>
        <v>26</v>
      </c>
      <c r="B36" s="68">
        <v>7700</v>
      </c>
      <c r="C36" s="19">
        <v>4460</v>
      </c>
      <c r="D36" s="19">
        <v>5</v>
      </c>
      <c r="E36" s="19">
        <v>7</v>
      </c>
      <c r="F36" s="19">
        <v>8</v>
      </c>
      <c r="G36" s="19">
        <v>7</v>
      </c>
      <c r="H36" s="19">
        <v>7</v>
      </c>
      <c r="I36" s="19">
        <v>7</v>
      </c>
      <c r="J36" s="19">
        <v>4</v>
      </c>
      <c r="K36" s="19">
        <v>7</v>
      </c>
      <c r="L36" s="19"/>
      <c r="M36" s="62">
        <f>IF(A36&gt;$B$113,"",
SQRT(MMULT(MMULT(C174:INDEX(C174:L174,1,$B$112),$C$137:INDEX($C$137:$L$146,$B$112,$B$112)),INDEX($B$251:$CW$260,1,$A36):INDEX($B$251:$CW$260,$B$112,$A36)))
)</f>
        <v>0</v>
      </c>
      <c r="N36" s="63">
        <f t="shared" si="1"/>
        <v>1</v>
      </c>
      <c r="O36" s="6"/>
      <c r="P36" s="5"/>
    </row>
    <row r="37" spans="1:16" x14ac:dyDescent="0.3">
      <c r="A37" s="66">
        <f t="shared" si="2"/>
        <v>27</v>
      </c>
      <c r="B37" s="68">
        <v>7890</v>
      </c>
      <c r="C37" s="19">
        <v>5060</v>
      </c>
      <c r="D37" s="19">
        <v>2</v>
      </c>
      <c r="E37" s="19">
        <v>7</v>
      </c>
      <c r="F37" s="19">
        <v>40</v>
      </c>
      <c r="G37" s="19">
        <v>1</v>
      </c>
      <c r="H37" s="19">
        <v>7</v>
      </c>
      <c r="I37" s="19">
        <v>2</v>
      </c>
      <c r="J37" s="19">
        <v>1</v>
      </c>
      <c r="K37" s="19">
        <v>1</v>
      </c>
      <c r="L37" s="19"/>
      <c r="M37" s="62">
        <f>IF(A37&gt;$B$113,"",
SQRT(MMULT(MMULT(C175:INDEX(C175:L175,1,$B$112),$C$137:INDEX($C$137:$L$146,$B$112,$B$112)),INDEX($B$251:$CW$260,1,$A37):INDEX($B$251:$CW$260,$B$112,$A37)))
)</f>
        <v>4.5770582037187495</v>
      </c>
      <c r="N37" s="63" t="str">
        <f t="shared" si="1"/>
        <v/>
      </c>
      <c r="O37" s="6"/>
      <c r="P37" s="5"/>
    </row>
    <row r="38" spans="1:16" x14ac:dyDescent="0.3">
      <c r="A38" s="66">
        <f t="shared" si="2"/>
        <v>28</v>
      </c>
      <c r="B38" s="68">
        <v>8460</v>
      </c>
      <c r="C38" s="19">
        <v>1600</v>
      </c>
      <c r="D38" s="19">
        <v>2</v>
      </c>
      <c r="E38" s="19">
        <v>7</v>
      </c>
      <c r="F38" s="19">
        <v>25</v>
      </c>
      <c r="G38" s="19">
        <v>1</v>
      </c>
      <c r="H38" s="19">
        <v>7</v>
      </c>
      <c r="I38" s="19">
        <v>2</v>
      </c>
      <c r="J38" s="19">
        <v>1</v>
      </c>
      <c r="K38" s="19">
        <v>1</v>
      </c>
      <c r="L38" s="19"/>
      <c r="M38" s="62">
        <f>IF(A38&gt;$B$113,"",
SQRT(MMULT(MMULT(C176:INDEX(C176:L176,1,$B$112),$C$137:INDEX($C$137:$L$146,$B$112,$B$112)),INDEX($B$251:$CW$260,1,$A38):INDEX($B$251:$CW$260,$B$112,$A38)))
)</f>
        <v>4.4077770752711833</v>
      </c>
      <c r="N38" s="63" t="str">
        <f t="shared" si="1"/>
        <v/>
      </c>
      <c r="O38" s="6"/>
      <c r="P38" s="5"/>
    </row>
    <row r="39" spans="1:16" x14ac:dyDescent="0.3">
      <c r="A39" s="66">
        <f t="shared" si="2"/>
        <v>29</v>
      </c>
      <c r="B39" s="68">
        <v>9790</v>
      </c>
      <c r="C39" s="19">
        <v>4660</v>
      </c>
      <c r="D39" s="19">
        <v>4</v>
      </c>
      <c r="E39" s="19">
        <v>7</v>
      </c>
      <c r="F39" s="19">
        <v>30</v>
      </c>
      <c r="G39" s="19">
        <v>6</v>
      </c>
      <c r="H39" s="19">
        <v>1</v>
      </c>
      <c r="I39" s="19">
        <v>6</v>
      </c>
      <c r="J39" s="19">
        <v>6</v>
      </c>
      <c r="K39" s="19">
        <v>1</v>
      </c>
      <c r="L39" s="19"/>
      <c r="M39" s="62">
        <f>IF(A39&gt;$B$113,"",
SQRT(MMULT(MMULT(C177:INDEX(C177:L177,1,$B$112),$C$137:INDEX($C$137:$L$146,$B$112,$B$112)),INDEX($B$251:$CW$260,1,$A39):INDEX($B$251:$CW$260,$B$112,$A39)))
)</f>
        <v>4.5116362269691122</v>
      </c>
      <c r="N39" s="63" t="str">
        <f t="shared" si="1"/>
        <v/>
      </c>
      <c r="O39" s="6"/>
      <c r="P39" s="5"/>
    </row>
    <row r="40" spans="1:16" x14ac:dyDescent="0.3">
      <c r="A40" s="66">
        <f t="shared" si="2"/>
        <v>30</v>
      </c>
      <c r="B40" s="68">
        <v>9960</v>
      </c>
      <c r="C40" s="19">
        <v>4420</v>
      </c>
      <c r="D40" s="19">
        <v>7</v>
      </c>
      <c r="E40" s="19">
        <v>7</v>
      </c>
      <c r="F40" s="19">
        <v>12</v>
      </c>
      <c r="G40" s="19">
        <v>2</v>
      </c>
      <c r="H40" s="19">
        <v>7</v>
      </c>
      <c r="I40" s="19">
        <v>2</v>
      </c>
      <c r="J40" s="19">
        <v>6</v>
      </c>
      <c r="K40" s="19">
        <v>1</v>
      </c>
      <c r="L40" s="19"/>
      <c r="M40" s="62">
        <f>IF(A40&gt;$B$113,"",
SQRT(MMULT(MMULT(C178:INDEX(C178:L178,1,$B$112),$C$137:INDEX($C$137:$L$146,$B$112,$B$112)),INDEX($B$251:$CW$260,1,$A40):INDEX($B$251:$CW$260,$B$112,$A40)))
)</f>
        <v>4.1679836459871114</v>
      </c>
      <c r="N40" s="63" t="str">
        <f t="shared" si="1"/>
        <v/>
      </c>
      <c r="O40" s="6"/>
      <c r="P40" s="5"/>
    </row>
    <row r="41" spans="1:16" x14ac:dyDescent="0.3">
      <c r="A41" s="66">
        <f t="shared" si="2"/>
        <v>31</v>
      </c>
      <c r="B41" s="68">
        <v>10000</v>
      </c>
      <c r="C41" s="19">
        <v>7400</v>
      </c>
      <c r="D41" s="19">
        <v>5</v>
      </c>
      <c r="E41" s="19">
        <v>7</v>
      </c>
      <c r="F41" s="19">
        <v>70</v>
      </c>
      <c r="G41" s="19">
        <v>6</v>
      </c>
      <c r="H41" s="19">
        <v>7</v>
      </c>
      <c r="I41" s="19">
        <v>7</v>
      </c>
      <c r="J41" s="19">
        <v>6</v>
      </c>
      <c r="K41" s="19">
        <v>1</v>
      </c>
      <c r="L41" s="19"/>
      <c r="M41" s="62">
        <f>IF(A41&gt;$B$113,"",
SQRT(MMULT(MMULT(C179:INDEX(C179:L179,1,$B$112),$C$137:INDEX($C$137:$L$146,$B$112,$B$112)),INDEX($B$251:$CW$260,1,$A41):INDEX($B$251:$CW$260,$B$112,$A41)))
)</f>
        <v>3.6630162336506222</v>
      </c>
      <c r="N41" s="63" t="str">
        <f t="shared" si="1"/>
        <v/>
      </c>
      <c r="O41" s="6"/>
      <c r="P41" s="5"/>
    </row>
    <row r="42" spans="1:16" x14ac:dyDescent="0.3">
      <c r="A42" s="66">
        <f t="shared" si="2"/>
        <v>32</v>
      </c>
      <c r="B42" s="68">
        <v>10020</v>
      </c>
      <c r="C42" s="19">
        <v>9170</v>
      </c>
      <c r="D42" s="19">
        <v>5</v>
      </c>
      <c r="E42" s="19">
        <v>7</v>
      </c>
      <c r="F42" s="19">
        <v>12</v>
      </c>
      <c r="G42" s="19">
        <v>5</v>
      </c>
      <c r="H42" s="19">
        <v>7</v>
      </c>
      <c r="I42" s="19">
        <v>6</v>
      </c>
      <c r="J42" s="19">
        <v>1</v>
      </c>
      <c r="K42" s="19">
        <v>4</v>
      </c>
      <c r="L42" s="19"/>
      <c r="M42" s="62">
        <f>IF(A42&gt;$B$113,"",
SQRT(MMULT(MMULT(C180:INDEX(C180:L180,1,$B$112),$C$137:INDEX($C$137:$L$146,$B$112,$B$112)),INDEX($B$251:$CW$260,1,$A42):INDEX($B$251:$CW$260,$B$112,$A42)))
)</f>
        <v>2.0803129258012305</v>
      </c>
      <c r="N42" s="63">
        <f t="shared" si="1"/>
        <v>3</v>
      </c>
      <c r="O42" s="6"/>
      <c r="P42" s="5"/>
    </row>
    <row r="43" spans="1:16" x14ac:dyDescent="0.3">
      <c r="A43" s="66">
        <f t="shared" si="2"/>
        <v>33</v>
      </c>
      <c r="B43" s="68">
        <v>10350</v>
      </c>
      <c r="C43" s="19">
        <v>4740</v>
      </c>
      <c r="D43" s="19">
        <v>5</v>
      </c>
      <c r="E43" s="19">
        <v>7</v>
      </c>
      <c r="F43" s="19">
        <v>5</v>
      </c>
      <c r="G43" s="19">
        <v>7</v>
      </c>
      <c r="H43" s="19">
        <v>7</v>
      </c>
      <c r="I43" s="19">
        <v>4</v>
      </c>
      <c r="J43" s="19">
        <v>4</v>
      </c>
      <c r="K43" s="19">
        <v>1</v>
      </c>
      <c r="L43" s="19"/>
      <c r="M43" s="62">
        <f>IF(A43&gt;$B$113,"",
SQRT(MMULT(MMULT(C181:INDEX(C181:L181,1,$B$112),$C$137:INDEX($C$137:$L$146,$B$112,$B$112)),INDEX($B$251:$CW$260,1,$A43):INDEX($B$251:$CW$260,$B$112,$A43)))
)</f>
        <v>2.6869750090055269</v>
      </c>
      <c r="N43" s="63">
        <f t="shared" ref="N43:N74" si="3">IFERROR(MATCH(M43,$B$263:$B$272,0),"")</f>
        <v>8</v>
      </c>
      <c r="O43" s="6"/>
      <c r="P43" s="5"/>
    </row>
    <row r="44" spans="1:16" x14ac:dyDescent="0.3">
      <c r="A44" s="66">
        <f t="shared" si="2"/>
        <v>34</v>
      </c>
      <c r="B44" s="68">
        <v>10360</v>
      </c>
      <c r="C44" s="19">
        <v>12540</v>
      </c>
      <c r="D44" s="19">
        <v>7</v>
      </c>
      <c r="E44" s="19">
        <v>7</v>
      </c>
      <c r="F44" s="19">
        <v>4</v>
      </c>
      <c r="G44" s="19">
        <v>3</v>
      </c>
      <c r="H44" s="19">
        <v>7</v>
      </c>
      <c r="I44" s="19">
        <v>2</v>
      </c>
      <c r="J44" s="19">
        <v>6</v>
      </c>
      <c r="K44" s="19">
        <v>1</v>
      </c>
      <c r="L44" s="19"/>
      <c r="M44" s="62">
        <f>IF(A44&gt;$B$113,"",
SQRT(MMULT(MMULT(C182:INDEX(C182:L182,1,$B$112),$C$137:INDEX($C$137:$L$146,$B$112,$B$112)),INDEX($B$251:$CW$260,1,$A44):INDEX($B$251:$CW$260,$B$112,$A44)))
)</f>
        <v>4.0037131717200714</v>
      </c>
      <c r="N44" s="63" t="str">
        <f t="shared" si="3"/>
        <v/>
      </c>
      <c r="O44" s="6"/>
      <c r="P44" s="5"/>
    </row>
    <row r="45" spans="1:16" x14ac:dyDescent="0.3">
      <c r="A45" s="66">
        <f t="shared" si="2"/>
        <v>35</v>
      </c>
      <c r="B45" s="68">
        <v>10580</v>
      </c>
      <c r="C45" s="19">
        <v>3300</v>
      </c>
      <c r="D45" s="19">
        <v>7</v>
      </c>
      <c r="E45" s="19">
        <v>7</v>
      </c>
      <c r="F45" s="19">
        <v>2</v>
      </c>
      <c r="G45" s="19">
        <v>1</v>
      </c>
      <c r="H45" s="19">
        <v>7</v>
      </c>
      <c r="I45" s="19">
        <v>2</v>
      </c>
      <c r="J45" s="19">
        <v>1</v>
      </c>
      <c r="K45" s="19">
        <v>7</v>
      </c>
      <c r="L45" s="19"/>
      <c r="M45" s="62">
        <f>IF(A45&gt;$B$113,"",
SQRT(MMULT(MMULT(C183:INDEX(C183:L183,1,$B$112),$C$137:INDEX($C$137:$L$146,$B$112,$B$112)),INDEX($B$251:$CW$260,1,$A45):INDEX($B$251:$CW$260,$B$112,$A45)))
)</f>
        <v>3.8355796585836348</v>
      </c>
      <c r="N45" s="63" t="str">
        <f t="shared" si="3"/>
        <v/>
      </c>
      <c r="O45" s="6"/>
      <c r="P45" s="5"/>
    </row>
    <row r="46" spans="1:16" x14ac:dyDescent="0.3">
      <c r="A46" s="66">
        <f t="shared" si="2"/>
        <v>36</v>
      </c>
      <c r="B46" s="68">
        <v>11000</v>
      </c>
      <c r="C46" s="19">
        <v>5000</v>
      </c>
      <c r="D46" s="19">
        <v>2</v>
      </c>
      <c r="E46" s="19">
        <v>7</v>
      </c>
      <c r="F46" s="19">
        <v>25</v>
      </c>
      <c r="G46" s="19">
        <v>7</v>
      </c>
      <c r="H46" s="19">
        <v>7</v>
      </c>
      <c r="I46" s="19">
        <v>4</v>
      </c>
      <c r="J46" s="19">
        <v>6</v>
      </c>
      <c r="K46" s="19">
        <v>7</v>
      </c>
      <c r="L46" s="19"/>
      <c r="M46" s="62">
        <f>IF(A46&gt;$B$113,"",
SQRT(MMULT(MMULT(C184:INDEX(C184:L184,1,$B$112),$C$137:INDEX($C$137:$L$146,$B$112,$B$112)),INDEX($B$251:$CW$260,1,$A46):INDEX($B$251:$CW$260,$B$112,$A46)))
)</f>
        <v>2.8885102037562671</v>
      </c>
      <c r="N46" s="63">
        <f t="shared" si="3"/>
        <v>9</v>
      </c>
      <c r="O46" s="6"/>
      <c r="P46" s="5"/>
    </row>
    <row r="47" spans="1:16" x14ac:dyDescent="0.3">
      <c r="A47" s="66">
        <f t="shared" si="2"/>
        <v>37</v>
      </c>
      <c r="B47" s="68">
        <v>11000</v>
      </c>
      <c r="C47" s="19">
        <v>14000</v>
      </c>
      <c r="D47" s="19">
        <v>5</v>
      </c>
      <c r="E47" s="19">
        <v>7</v>
      </c>
      <c r="F47" s="19">
        <v>4</v>
      </c>
      <c r="G47" s="19">
        <v>7</v>
      </c>
      <c r="H47" s="19">
        <v>1</v>
      </c>
      <c r="I47" s="19">
        <v>6</v>
      </c>
      <c r="J47" s="19">
        <v>1</v>
      </c>
      <c r="K47" s="19">
        <v>1</v>
      </c>
      <c r="L47" s="19"/>
      <c r="M47" s="62">
        <f>IF(A47&gt;$B$113,"",
SQRT(MMULT(MMULT(C185:INDEX(C185:L185,1,$B$112),$C$137:INDEX($C$137:$L$146,$B$112,$B$112)),INDEX($B$251:$CW$260,1,$A47):INDEX($B$251:$CW$260,$B$112,$A47)))
)</f>
        <v>4.3503900264894302</v>
      </c>
      <c r="N47" s="63" t="str">
        <f t="shared" si="3"/>
        <v/>
      </c>
      <c r="O47" s="6"/>
      <c r="P47" s="5"/>
    </row>
    <row r="48" spans="1:16" x14ac:dyDescent="0.3">
      <c r="A48" s="66">
        <f t="shared" si="2"/>
        <v>38</v>
      </c>
      <c r="B48" s="68">
        <v>11270</v>
      </c>
      <c r="C48" s="19">
        <v>1330</v>
      </c>
      <c r="D48" s="19">
        <v>7</v>
      </c>
      <c r="E48" s="19">
        <v>7</v>
      </c>
      <c r="F48" s="19">
        <v>15</v>
      </c>
      <c r="G48" s="19">
        <v>3</v>
      </c>
      <c r="H48" s="19">
        <v>7</v>
      </c>
      <c r="I48" s="19">
        <v>2</v>
      </c>
      <c r="J48" s="19">
        <v>1</v>
      </c>
      <c r="K48" s="19">
        <v>1</v>
      </c>
      <c r="L48" s="19"/>
      <c r="M48" s="62">
        <f>IF(A48&gt;$B$113,"",
SQRT(MMULT(MMULT(C186:INDEX(C186:L186,1,$B$112),$C$137:INDEX($C$137:$L$146,$B$112,$B$112)),INDEX($B$251:$CW$260,1,$A48):INDEX($B$251:$CW$260,$B$112,$A48)))
)</f>
        <v>4.0583810731351617</v>
      </c>
      <c r="N48" s="63" t="str">
        <f t="shared" si="3"/>
        <v/>
      </c>
      <c r="O48" s="6"/>
      <c r="P48" s="5"/>
    </row>
    <row r="49" spans="1:16" x14ac:dyDescent="0.3">
      <c r="A49" s="66">
        <f t="shared" si="2"/>
        <v>39</v>
      </c>
      <c r="B49" s="68">
        <v>11400</v>
      </c>
      <c r="C49" s="19">
        <v>6830</v>
      </c>
      <c r="D49" s="19">
        <v>7</v>
      </c>
      <c r="E49" s="19">
        <v>7</v>
      </c>
      <c r="F49" s="19">
        <v>10</v>
      </c>
      <c r="G49" s="19">
        <v>7</v>
      </c>
      <c r="H49" s="19">
        <v>7</v>
      </c>
      <c r="I49" s="19">
        <v>6</v>
      </c>
      <c r="J49" s="19">
        <v>4</v>
      </c>
      <c r="K49" s="19">
        <v>7</v>
      </c>
      <c r="L49" s="19"/>
      <c r="M49" s="62">
        <f>IF(A49&gt;$B$113,"",
SQRT(MMULT(MMULT(C187:INDEX(C187:L187,1,$B$112),$C$137:INDEX($C$137:$L$146,$B$112,$B$112)),INDEX($B$251:$CW$260,1,$A49):INDEX($B$251:$CW$260,$B$112,$A49)))
)</f>
        <v>1.2262908349270407</v>
      </c>
      <c r="N49" s="63">
        <f t="shared" si="3"/>
        <v>2</v>
      </c>
      <c r="O49" s="6"/>
      <c r="P49" s="5"/>
    </row>
    <row r="50" spans="1:16" x14ac:dyDescent="0.3">
      <c r="A50" s="66">
        <f t="shared" si="2"/>
        <v>40</v>
      </c>
      <c r="B50" s="68">
        <v>12000</v>
      </c>
      <c r="C50" s="19">
        <v>10000</v>
      </c>
      <c r="D50" s="19">
        <v>4</v>
      </c>
      <c r="E50" s="19">
        <v>7</v>
      </c>
      <c r="F50" s="19">
        <v>25</v>
      </c>
      <c r="G50" s="19">
        <v>3</v>
      </c>
      <c r="H50" s="19">
        <v>7</v>
      </c>
      <c r="I50" s="19">
        <v>6</v>
      </c>
      <c r="J50" s="19">
        <v>1</v>
      </c>
      <c r="K50" s="19">
        <v>1</v>
      </c>
      <c r="L50" s="19"/>
      <c r="M50" s="62">
        <f>IF(A50&gt;$B$113,"",
SQRT(MMULT(MMULT(C188:INDEX(C188:L188,1,$B$112),$C$137:INDEX($C$137:$L$146,$B$112,$B$112)),INDEX($B$251:$CW$260,1,$A50):INDEX($B$251:$CW$260,$B$112,$A50)))
)</f>
        <v>3.2092088191094468</v>
      </c>
      <c r="N50" s="63" t="str">
        <f t="shared" si="3"/>
        <v/>
      </c>
      <c r="O50" s="6"/>
      <c r="P50" s="5"/>
    </row>
    <row r="51" spans="1:16" x14ac:dyDescent="0.3">
      <c r="A51" s="66">
        <f t="shared" si="2"/>
        <v>41</v>
      </c>
      <c r="B51" s="68">
        <v>12300</v>
      </c>
      <c r="C51" s="19">
        <v>1630</v>
      </c>
      <c r="D51" s="19">
        <v>4</v>
      </c>
      <c r="E51" s="19">
        <v>7</v>
      </c>
      <c r="F51" s="19">
        <v>12</v>
      </c>
      <c r="G51" s="19">
        <v>1</v>
      </c>
      <c r="H51" s="19">
        <v>7</v>
      </c>
      <c r="I51" s="19">
        <v>7</v>
      </c>
      <c r="J51" s="19">
        <v>1</v>
      </c>
      <c r="K51" s="19">
        <v>1</v>
      </c>
      <c r="L51" s="19"/>
      <c r="M51" s="62">
        <f>IF(A51&gt;$B$113,"",
SQRT(MMULT(MMULT(C189:INDEX(C189:L189,1,$B$112),$C$137:INDEX($C$137:$L$146,$B$112,$B$112)),INDEX($B$251:$CW$260,1,$A51):INDEX($B$251:$CW$260,$B$112,$A51)))
)</f>
        <v>3.7030998500037051</v>
      </c>
      <c r="N51" s="63" t="str">
        <f t="shared" si="3"/>
        <v/>
      </c>
      <c r="O51" s="6"/>
      <c r="P51" s="5"/>
    </row>
    <row r="52" spans="1:16" x14ac:dyDescent="0.3">
      <c r="A52" s="66">
        <f t="shared" si="2"/>
        <v>42</v>
      </c>
      <c r="B52" s="68">
        <v>12780</v>
      </c>
      <c r="C52" s="19">
        <v>7830</v>
      </c>
      <c r="D52" s="19">
        <v>4</v>
      </c>
      <c r="E52" s="19">
        <v>7</v>
      </c>
      <c r="F52" s="19">
        <v>11</v>
      </c>
      <c r="G52" s="19">
        <v>3</v>
      </c>
      <c r="H52" s="19">
        <v>7</v>
      </c>
      <c r="I52" s="19">
        <v>2</v>
      </c>
      <c r="J52" s="19">
        <v>1</v>
      </c>
      <c r="K52" s="19">
        <v>1</v>
      </c>
      <c r="L52" s="19"/>
      <c r="M52" s="62">
        <f>IF(A52&gt;$B$113,"",
SQRT(MMULT(MMULT(C190:INDEX(C190:L190,1,$B$112),$C$137:INDEX($C$137:$L$146,$B$112,$B$112)),INDEX($B$251:$CW$260,1,$A52):INDEX($B$251:$CW$260,$B$112,$A52)))
)</f>
        <v>3.6890705019372567</v>
      </c>
      <c r="N52" s="63" t="str">
        <f t="shared" si="3"/>
        <v/>
      </c>
      <c r="O52" s="6"/>
      <c r="P52" s="5"/>
    </row>
    <row r="53" spans="1:16" x14ac:dyDescent="0.3">
      <c r="A53" s="66">
        <f t="shared" si="2"/>
        <v>43</v>
      </c>
      <c r="B53" s="68">
        <v>13340</v>
      </c>
      <c r="C53" s="19">
        <v>11240</v>
      </c>
      <c r="D53" s="19">
        <v>4</v>
      </c>
      <c r="E53" s="19">
        <v>7</v>
      </c>
      <c r="F53" s="19">
        <v>12</v>
      </c>
      <c r="G53" s="19">
        <v>2</v>
      </c>
      <c r="H53" s="19">
        <v>1</v>
      </c>
      <c r="I53" s="19">
        <v>6</v>
      </c>
      <c r="J53" s="19">
        <v>1</v>
      </c>
      <c r="K53" s="19">
        <v>7</v>
      </c>
      <c r="L53" s="19"/>
      <c r="M53" s="62">
        <f>IF(A53&gt;$B$113,"",
SQRT(MMULT(MMULT(C191:INDEX(C191:L191,1,$B$112),$C$137:INDEX($C$137:$L$146,$B$112,$B$112)),INDEX($B$251:$CW$260,1,$A53):INDEX($B$251:$CW$260,$B$112,$A53)))
)</f>
        <v>4.4457822391000441</v>
      </c>
      <c r="N53" s="63" t="str">
        <f t="shared" si="3"/>
        <v/>
      </c>
      <c r="O53" s="6"/>
      <c r="P53" s="5"/>
    </row>
    <row r="54" spans="1:16" x14ac:dyDescent="0.3">
      <c r="A54" s="66">
        <f t="shared" si="2"/>
        <v>44</v>
      </c>
      <c r="B54" s="68">
        <v>13440</v>
      </c>
      <c r="C54" s="19">
        <v>1790</v>
      </c>
      <c r="D54" s="19">
        <v>2</v>
      </c>
      <c r="E54" s="19">
        <v>7</v>
      </c>
      <c r="F54" s="19">
        <v>15</v>
      </c>
      <c r="G54" s="19">
        <v>7</v>
      </c>
      <c r="H54" s="19">
        <v>7</v>
      </c>
      <c r="I54" s="19">
        <v>6</v>
      </c>
      <c r="J54" s="19">
        <v>1</v>
      </c>
      <c r="K54" s="19">
        <v>1</v>
      </c>
      <c r="L54" s="19"/>
      <c r="M54" s="62">
        <f>IF(A54&gt;$B$113,"",
SQRT(MMULT(MMULT(C192:INDEX(C192:L192,1,$B$112),$C$137:INDEX($C$137:$L$146,$B$112,$B$112)),INDEX($B$251:$CW$260,1,$A54):INDEX($B$251:$CW$260,$B$112,$A54)))
)</f>
        <v>2.9278845626066969</v>
      </c>
      <c r="N54" s="63" t="str">
        <f t="shared" si="3"/>
        <v/>
      </c>
      <c r="O54" s="6"/>
      <c r="P54" s="5"/>
    </row>
    <row r="55" spans="1:16" x14ac:dyDescent="0.3">
      <c r="A55" s="66">
        <f t="shared" si="2"/>
        <v>45</v>
      </c>
      <c r="B55" s="68">
        <v>13910</v>
      </c>
      <c r="C55" s="19">
        <v>5390</v>
      </c>
      <c r="D55" s="19">
        <v>1</v>
      </c>
      <c r="E55" s="19">
        <v>7</v>
      </c>
      <c r="F55" s="19">
        <v>30</v>
      </c>
      <c r="G55" s="19">
        <v>7</v>
      </c>
      <c r="H55" s="19">
        <v>7</v>
      </c>
      <c r="I55" s="19">
        <v>4</v>
      </c>
      <c r="J55" s="19">
        <v>1</v>
      </c>
      <c r="K55" s="19">
        <v>1</v>
      </c>
      <c r="L55" s="19"/>
      <c r="M55" s="62">
        <f>IF(A55&gt;$B$113,"",
SQRT(MMULT(MMULT(C193:INDEX(C193:L193,1,$B$112),$C$137:INDEX($C$137:$L$146,$B$112,$B$112)),INDEX($B$251:$CW$260,1,$A55):INDEX($B$251:$CW$260,$B$112,$A55)))
)</f>
        <v>3.4060932568244588</v>
      </c>
      <c r="N55" s="63" t="str">
        <f t="shared" si="3"/>
        <v/>
      </c>
      <c r="O55" s="6"/>
      <c r="P55" s="5"/>
    </row>
    <row r="56" spans="1:16" x14ac:dyDescent="0.3">
      <c r="A56" s="66">
        <f t="shared" si="2"/>
        <v>46</v>
      </c>
      <c r="B56" s="68">
        <v>15300</v>
      </c>
      <c r="C56" s="19">
        <v>9370</v>
      </c>
      <c r="D56" s="19">
        <v>7</v>
      </c>
      <c r="E56" s="19">
        <v>7</v>
      </c>
      <c r="F56" s="19">
        <v>18</v>
      </c>
      <c r="G56" s="19">
        <v>6</v>
      </c>
      <c r="H56" s="19">
        <v>1</v>
      </c>
      <c r="I56" s="19">
        <v>6</v>
      </c>
      <c r="J56" s="19">
        <v>4</v>
      </c>
      <c r="K56" s="19">
        <v>7</v>
      </c>
      <c r="L56" s="19"/>
      <c r="M56" s="62">
        <f>IF(A56&gt;$B$113,"",
SQRT(MMULT(MMULT(C194:INDEX(C194:L194,1,$B$112),$C$137:INDEX($C$137:$L$146,$B$112,$B$112)),INDEX($B$251:$CW$260,1,$A56):INDEX($B$251:$CW$260,$B$112,$A56)))
)</f>
        <v>3.6248054127925595</v>
      </c>
      <c r="N56" s="63" t="str">
        <f t="shared" si="3"/>
        <v/>
      </c>
      <c r="O56" s="6"/>
      <c r="P56" s="5"/>
    </row>
    <row r="57" spans="1:16" x14ac:dyDescent="0.3">
      <c r="A57" s="66">
        <f t="shared" si="2"/>
        <v>47</v>
      </c>
      <c r="B57" s="68">
        <v>15920</v>
      </c>
      <c r="C57" s="19">
        <v>2510</v>
      </c>
      <c r="D57" s="19">
        <v>7</v>
      </c>
      <c r="E57" s="19">
        <v>7</v>
      </c>
      <c r="F57" s="19">
        <v>10</v>
      </c>
      <c r="G57" s="19">
        <v>7</v>
      </c>
      <c r="H57" s="19">
        <v>7</v>
      </c>
      <c r="I57" s="19">
        <v>6</v>
      </c>
      <c r="J57" s="19">
        <v>1</v>
      </c>
      <c r="K57" s="19">
        <v>7</v>
      </c>
      <c r="L57" s="19"/>
      <c r="M57" s="62">
        <f>IF(A57&gt;$B$113,"",
SQRT(MMULT(MMULT(C195:INDEX(C195:L195,1,$B$112),$C$137:INDEX($C$137:$L$146,$B$112,$B$112)),INDEX($B$251:$CW$260,1,$A57):INDEX($B$251:$CW$260,$B$112,$A57)))
)</f>
        <v>2.1665672046509892</v>
      </c>
      <c r="N57" s="63">
        <f t="shared" si="3"/>
        <v>4</v>
      </c>
      <c r="O57" s="6"/>
      <c r="P57" s="5"/>
    </row>
    <row r="58" spans="1:16" x14ac:dyDescent="0.3">
      <c r="A58" s="66">
        <f t="shared" si="2"/>
        <v>48</v>
      </c>
      <c r="B58" s="68">
        <v>16420</v>
      </c>
      <c r="C58" s="19">
        <v>1830</v>
      </c>
      <c r="D58" s="19">
        <v>7</v>
      </c>
      <c r="E58" s="19">
        <v>7</v>
      </c>
      <c r="F58" s="19">
        <v>20</v>
      </c>
      <c r="G58" s="19">
        <v>7</v>
      </c>
      <c r="H58" s="19">
        <v>7</v>
      </c>
      <c r="I58" s="19">
        <v>6</v>
      </c>
      <c r="J58" s="19">
        <v>1</v>
      </c>
      <c r="K58" s="19">
        <v>7</v>
      </c>
      <c r="L58" s="19"/>
      <c r="M58" s="62">
        <f>IF(A58&gt;$B$113,"",
SQRT(MMULT(MMULT(C196:INDEX(C196:L196,1,$B$112),$C$137:INDEX($C$137:$L$146,$B$112,$B$112)),INDEX($B$251:$CW$260,1,$A58):INDEX($B$251:$CW$260,$B$112,$A58)))
)</f>
        <v>2.3006718329833102</v>
      </c>
      <c r="N58" s="63">
        <f t="shared" si="3"/>
        <v>5</v>
      </c>
      <c r="O58" s="6"/>
      <c r="P58" s="5"/>
    </row>
    <row r="59" spans="1:16" x14ac:dyDescent="0.3">
      <c r="A59" s="66">
        <f t="shared" si="2"/>
        <v>49</v>
      </c>
      <c r="B59" s="68">
        <v>16670</v>
      </c>
      <c r="C59" s="19">
        <v>3000</v>
      </c>
      <c r="D59" s="19">
        <v>7</v>
      </c>
      <c r="E59" s="19">
        <v>7</v>
      </c>
      <c r="F59" s="19">
        <v>20</v>
      </c>
      <c r="G59" s="19">
        <v>1</v>
      </c>
      <c r="H59" s="19">
        <v>7</v>
      </c>
      <c r="I59" s="19">
        <v>6</v>
      </c>
      <c r="J59" s="19">
        <v>1</v>
      </c>
      <c r="K59" s="19">
        <v>7</v>
      </c>
      <c r="L59" s="19"/>
      <c r="M59" s="62">
        <f>IF(A59&gt;$B$113,"",
SQRT(MMULT(MMULT(C197:INDEX(C197:L197,1,$B$112),$C$137:INDEX($C$137:$L$146,$B$112,$B$112)),INDEX($B$251:$CW$260,1,$A59):INDEX($B$251:$CW$260,$B$112,$A59)))
)</f>
        <v>3.2356896385716416</v>
      </c>
      <c r="N59" s="63" t="str">
        <f t="shared" si="3"/>
        <v/>
      </c>
      <c r="O59" s="6"/>
      <c r="P59" s="5"/>
    </row>
    <row r="60" spans="1:16" x14ac:dyDescent="0.3">
      <c r="A60" s="66">
        <f t="shared" si="2"/>
        <v>50</v>
      </c>
      <c r="B60" s="68">
        <v>17980</v>
      </c>
      <c r="C60" s="19">
        <v>3280</v>
      </c>
      <c r="D60" s="19">
        <v>7</v>
      </c>
      <c r="E60" s="19">
        <v>4</v>
      </c>
      <c r="F60" s="19">
        <v>10</v>
      </c>
      <c r="G60" s="19">
        <v>3</v>
      </c>
      <c r="H60" s="19">
        <v>7</v>
      </c>
      <c r="I60" s="19">
        <v>2</v>
      </c>
      <c r="J60" s="19">
        <v>1</v>
      </c>
      <c r="K60" s="19">
        <v>7</v>
      </c>
      <c r="L60" s="19"/>
      <c r="M60" s="62">
        <f>IF(A60&gt;$B$113,"",
SQRT(MMULT(MMULT(C198:INDEX(C198:L198,1,$B$112),$C$137:INDEX($C$137:$L$146,$B$112,$B$112)),INDEX($B$251:$CW$260,1,$A60):INDEX($B$251:$CW$260,$B$112,$A60)))
)</f>
        <v>5.8628294692051002</v>
      </c>
      <c r="N60" s="63" t="str">
        <f t="shared" si="3"/>
        <v/>
      </c>
      <c r="O60" s="6"/>
      <c r="P60" s="5"/>
    </row>
    <row r="61" spans="1:16" x14ac:dyDescent="0.3">
      <c r="A61" s="66">
        <f t="shared" si="2"/>
        <v>51</v>
      </c>
      <c r="B61" s="68">
        <v>18000</v>
      </c>
      <c r="C61" s="19">
        <v>20000</v>
      </c>
      <c r="D61" s="19">
        <v>7</v>
      </c>
      <c r="E61" s="19">
        <v>7</v>
      </c>
      <c r="F61" s="19">
        <v>3</v>
      </c>
      <c r="G61" s="19">
        <v>4</v>
      </c>
      <c r="H61" s="19">
        <v>1</v>
      </c>
      <c r="I61" s="19">
        <v>6</v>
      </c>
      <c r="J61" s="19">
        <v>1</v>
      </c>
      <c r="K61" s="19">
        <v>1</v>
      </c>
      <c r="L61" s="19"/>
      <c r="M61" s="62">
        <f>IF(A61&gt;$B$113,"",
SQRT(MMULT(MMULT(C199:INDEX(C199:L199,1,$B$112),$C$137:INDEX($C$137:$L$146,$B$112,$B$112)),INDEX($B$251:$CW$260,1,$A61):INDEX($B$251:$CW$260,$B$112,$A61)))
)</f>
        <v>4.8816838042794961</v>
      </c>
      <c r="N61" s="63" t="str">
        <f t="shared" si="3"/>
        <v/>
      </c>
      <c r="O61" s="6"/>
      <c r="P61" s="5"/>
    </row>
    <row r="62" spans="1:16" x14ac:dyDescent="0.3">
      <c r="A62" s="66">
        <f t="shared" si="2"/>
        <v>52</v>
      </c>
      <c r="B62" s="68">
        <v>19760</v>
      </c>
      <c r="C62" s="19">
        <v>2530</v>
      </c>
      <c r="D62" s="19">
        <v>6</v>
      </c>
      <c r="E62" s="19">
        <v>7</v>
      </c>
      <c r="F62" s="19">
        <v>8</v>
      </c>
      <c r="G62" s="19">
        <v>1</v>
      </c>
      <c r="H62" s="19">
        <v>7</v>
      </c>
      <c r="I62" s="19">
        <v>7</v>
      </c>
      <c r="J62" s="19">
        <v>6</v>
      </c>
      <c r="K62" s="19">
        <v>1</v>
      </c>
      <c r="L62" s="19"/>
      <c r="M62" s="62">
        <f>IF(A62&gt;$B$113,"",
SQRT(MMULT(MMULT(C200:INDEX(C200:L200,1,$B$112),$C$137:INDEX($C$137:$L$146,$B$112,$B$112)),INDEX($B$251:$CW$260,1,$A62):INDEX($B$251:$CW$260,$B$112,$A62)))
)</f>
        <v>3.8821482396227771</v>
      </c>
      <c r="N62" s="63" t="str">
        <f t="shared" si="3"/>
        <v/>
      </c>
      <c r="O62" s="6"/>
      <c r="P62" s="5"/>
    </row>
    <row r="63" spans="1:16" x14ac:dyDescent="0.3">
      <c r="A63" s="66">
        <f t="shared" si="2"/>
        <v>53</v>
      </c>
      <c r="B63" s="68">
        <v>20000</v>
      </c>
      <c r="C63" s="19">
        <v>5500</v>
      </c>
      <c r="D63" s="19">
        <v>5</v>
      </c>
      <c r="E63" s="19">
        <v>7</v>
      </c>
      <c r="F63" s="19">
        <v>1</v>
      </c>
      <c r="G63" s="19">
        <v>7</v>
      </c>
      <c r="H63" s="19">
        <v>7</v>
      </c>
      <c r="I63" s="19">
        <v>7</v>
      </c>
      <c r="J63" s="19">
        <v>1</v>
      </c>
      <c r="K63" s="19">
        <v>1</v>
      </c>
      <c r="L63" s="19"/>
      <c r="M63" s="62">
        <f>IF(A63&gt;$B$113,"",
SQRT(MMULT(MMULT(C201:INDEX(C201:L201,1,$B$112),$C$137:INDEX($C$137:$L$146,$B$112,$B$112)),INDEX($B$251:$CW$260,1,$A63):INDEX($B$251:$CW$260,$B$112,$A63)))
)</f>
        <v>3.009246996560297</v>
      </c>
      <c r="N63" s="63" t="str">
        <f t="shared" si="3"/>
        <v/>
      </c>
      <c r="O63" s="6"/>
      <c r="P63" s="5"/>
    </row>
    <row r="64" spans="1:16" x14ac:dyDescent="0.3">
      <c r="A64" s="66">
        <f t="shared" si="2"/>
        <v>54</v>
      </c>
      <c r="B64" s="68">
        <v>20270</v>
      </c>
      <c r="C64" s="19">
        <v>122330</v>
      </c>
      <c r="D64" s="19">
        <v>7</v>
      </c>
      <c r="E64" s="19">
        <v>7</v>
      </c>
      <c r="F64" s="19">
        <v>5</v>
      </c>
      <c r="G64" s="19">
        <v>4</v>
      </c>
      <c r="H64" s="19">
        <v>7</v>
      </c>
      <c r="I64" s="19">
        <v>7</v>
      </c>
      <c r="J64" s="19">
        <v>1</v>
      </c>
      <c r="K64" s="19">
        <v>1</v>
      </c>
      <c r="L64" s="19"/>
      <c r="M64" s="62">
        <f>IF(A64&gt;$B$113,"",
SQRT(MMULT(MMULT(C202:INDEX(C202:L202,1,$B$112),$C$137:INDEX($C$137:$L$146,$B$112,$B$112)),INDEX($B$251:$CW$260,1,$A64):INDEX($B$251:$CW$260,$B$112,$A64)))
)</f>
        <v>4.9500040005835686</v>
      </c>
      <c r="N64" s="63" t="str">
        <f t="shared" si="3"/>
        <v/>
      </c>
      <c r="O64" s="6"/>
      <c r="P64" s="5"/>
    </row>
    <row r="65" spans="1:16" x14ac:dyDescent="0.3">
      <c r="A65" s="66">
        <f t="shared" si="2"/>
        <v>55</v>
      </c>
      <c r="B65" s="68">
        <v>21640</v>
      </c>
      <c r="C65" s="19">
        <v>2720</v>
      </c>
      <c r="D65" s="19">
        <v>5</v>
      </c>
      <c r="E65" s="19">
        <v>7</v>
      </c>
      <c r="F65" s="19">
        <v>8</v>
      </c>
      <c r="G65" s="19">
        <v>3</v>
      </c>
      <c r="H65" s="19">
        <v>7</v>
      </c>
      <c r="I65" s="19">
        <v>7</v>
      </c>
      <c r="J65" s="19">
        <v>1</v>
      </c>
      <c r="K65" s="19">
        <v>4</v>
      </c>
      <c r="L65" s="19"/>
      <c r="M65" s="62">
        <f>IF(A65&gt;$B$113,"",
SQRT(MMULT(MMULT(C203:INDEX(C203:L203,1,$B$112),$C$137:INDEX($C$137:$L$146,$B$112,$B$112)),INDEX($B$251:$CW$260,1,$A65):INDEX($B$251:$CW$260,$B$112,$A65)))
)</f>
        <v>2.5135416640973132</v>
      </c>
      <c r="N65" s="63">
        <f t="shared" si="3"/>
        <v>7</v>
      </c>
      <c r="O65" s="6"/>
      <c r="P65" s="5"/>
    </row>
    <row r="66" spans="1:16" x14ac:dyDescent="0.3">
      <c r="A66" s="66">
        <f t="shared" si="2"/>
        <v>56</v>
      </c>
      <c r="B66" s="68">
        <v>21670</v>
      </c>
      <c r="C66" s="19">
        <v>1480</v>
      </c>
      <c r="D66" s="19">
        <v>7</v>
      </c>
      <c r="E66" s="19">
        <v>7</v>
      </c>
      <c r="F66" s="19">
        <v>28</v>
      </c>
      <c r="G66" s="19">
        <v>1</v>
      </c>
      <c r="H66" s="19">
        <v>7</v>
      </c>
      <c r="I66" s="19">
        <v>7</v>
      </c>
      <c r="J66" s="19">
        <v>4</v>
      </c>
      <c r="K66" s="19">
        <v>7</v>
      </c>
      <c r="L66" s="19"/>
      <c r="M66" s="62">
        <f>IF(A66&gt;$B$113,"",
SQRT(MMULT(MMULT(C204:INDEX(C204:L204,1,$B$112),$C$137:INDEX($C$137:$L$146,$B$112,$B$112)),INDEX($B$251:$CW$260,1,$A66):INDEX($B$251:$CW$260,$B$112,$A66)))
)</f>
        <v>2.8920765634899284</v>
      </c>
      <c r="N66" s="63">
        <f t="shared" si="3"/>
        <v>10</v>
      </c>
      <c r="O66" s="6"/>
      <c r="P66" s="5"/>
    </row>
    <row r="67" spans="1:16" x14ac:dyDescent="0.3">
      <c r="A67" s="66">
        <f t="shared" si="2"/>
        <v>57</v>
      </c>
      <c r="B67" s="69"/>
      <c r="C67" s="21"/>
      <c r="D67" s="21"/>
      <c r="E67" s="21"/>
      <c r="F67" s="21"/>
      <c r="G67" s="21"/>
      <c r="H67" s="21"/>
      <c r="I67" s="21"/>
      <c r="J67" s="21"/>
      <c r="K67" s="21"/>
      <c r="L67" s="21"/>
      <c r="M67" s="62" t="str">
        <f>IF(A67&gt;$B$113,"",
SQRT(MMULT(MMULT(C205:INDEX(C205:L205,1,$B$112),$C$137:INDEX($C$137:$L$146,$B$112,$B$112)),INDEX($B$251:$CW$260,1,$A67):INDEX($B$251:$CW$260,$B$112,$A67)))
)</f>
        <v/>
      </c>
      <c r="N67" s="63" t="str">
        <f t="shared" si="3"/>
        <v/>
      </c>
      <c r="O67" s="6"/>
      <c r="P67" s="5"/>
    </row>
    <row r="68" spans="1:16" x14ac:dyDescent="0.3">
      <c r="A68" s="66">
        <f t="shared" si="2"/>
        <v>58</v>
      </c>
      <c r="B68" s="69"/>
      <c r="C68" s="21"/>
      <c r="D68" s="21"/>
      <c r="E68" s="21"/>
      <c r="F68" s="21"/>
      <c r="G68" s="21"/>
      <c r="H68" s="21"/>
      <c r="I68" s="21"/>
      <c r="J68" s="21"/>
      <c r="K68" s="21"/>
      <c r="L68" s="21"/>
      <c r="M68" s="62" t="str">
        <f>IF(A68&gt;$B$113,"",
SQRT(MMULT(MMULT(C206:INDEX(C206:L206,1,$B$112),$C$137:INDEX($C$137:$L$146,$B$112,$B$112)),INDEX($B$251:$CW$260,1,$A68):INDEX($B$251:$CW$260,$B$112,$A68)))
)</f>
        <v/>
      </c>
      <c r="N68" s="63" t="str">
        <f t="shared" si="3"/>
        <v/>
      </c>
      <c r="O68" s="6"/>
      <c r="P68" s="5"/>
    </row>
    <row r="69" spans="1:16" x14ac:dyDescent="0.3">
      <c r="A69" s="66">
        <f t="shared" si="2"/>
        <v>59</v>
      </c>
      <c r="B69" s="69"/>
      <c r="C69" s="21"/>
      <c r="D69" s="21"/>
      <c r="E69" s="21"/>
      <c r="F69" s="21"/>
      <c r="G69" s="21"/>
      <c r="H69" s="21"/>
      <c r="I69" s="21"/>
      <c r="J69" s="21"/>
      <c r="K69" s="21"/>
      <c r="L69" s="21"/>
      <c r="M69" s="62" t="str">
        <f>IF(A69&gt;$B$113,"",
SQRT(MMULT(MMULT(C207:INDEX(C207:L207,1,$B$112),$C$137:INDEX($C$137:$L$146,$B$112,$B$112)),INDEX($B$251:$CW$260,1,$A69):INDEX($B$251:$CW$260,$B$112,$A69)))
)</f>
        <v/>
      </c>
      <c r="N69" s="63" t="str">
        <f t="shared" si="3"/>
        <v/>
      </c>
      <c r="O69" s="6"/>
      <c r="P69" s="5"/>
    </row>
    <row r="70" spans="1:16" x14ac:dyDescent="0.3">
      <c r="A70" s="66">
        <f t="shared" si="2"/>
        <v>60</v>
      </c>
      <c r="B70" s="69"/>
      <c r="C70" s="21"/>
      <c r="D70" s="21"/>
      <c r="E70" s="21"/>
      <c r="F70" s="21"/>
      <c r="G70" s="21"/>
      <c r="H70" s="21"/>
      <c r="I70" s="21"/>
      <c r="J70" s="21"/>
      <c r="K70" s="21"/>
      <c r="L70" s="21"/>
      <c r="M70" s="62" t="str">
        <f>IF(A70&gt;$B$113,"",
SQRT(MMULT(MMULT(C208:INDEX(C208:L208,1,$B$112),$C$137:INDEX($C$137:$L$146,$B$112,$B$112)),INDEX($B$251:$CW$260,1,$A70):INDEX($B$251:$CW$260,$B$112,$A70)))
)</f>
        <v/>
      </c>
      <c r="N70" s="63" t="str">
        <f t="shared" si="3"/>
        <v/>
      </c>
      <c r="O70" s="6"/>
      <c r="P70" s="5"/>
    </row>
    <row r="71" spans="1:16" x14ac:dyDescent="0.3">
      <c r="A71" s="66">
        <f t="shared" si="2"/>
        <v>61</v>
      </c>
      <c r="B71" s="69"/>
      <c r="C71" s="21"/>
      <c r="D71" s="21"/>
      <c r="E71" s="21"/>
      <c r="F71" s="21"/>
      <c r="G71" s="21"/>
      <c r="H71" s="21"/>
      <c r="I71" s="21"/>
      <c r="J71" s="21"/>
      <c r="K71" s="21"/>
      <c r="L71" s="21"/>
      <c r="M71" s="62" t="str">
        <f>IF(A71&gt;$B$113,"",
SQRT(MMULT(MMULT(C209:INDEX(C209:L209,1,$B$112),$C$137:INDEX($C$137:$L$146,$B$112,$B$112)),INDEX($B$251:$CW$260,1,$A71):INDEX($B$251:$CW$260,$B$112,$A71)))
)</f>
        <v/>
      </c>
      <c r="N71" s="63" t="str">
        <f t="shared" si="3"/>
        <v/>
      </c>
      <c r="O71" s="6"/>
      <c r="P71" s="5"/>
    </row>
    <row r="72" spans="1:16" x14ac:dyDescent="0.3">
      <c r="A72" s="66">
        <f t="shared" si="2"/>
        <v>62</v>
      </c>
      <c r="B72" s="69"/>
      <c r="C72" s="21"/>
      <c r="D72" s="21"/>
      <c r="E72" s="21"/>
      <c r="F72" s="21"/>
      <c r="G72" s="21"/>
      <c r="H72" s="21"/>
      <c r="I72" s="21"/>
      <c r="J72" s="21"/>
      <c r="K72" s="21"/>
      <c r="L72" s="21"/>
      <c r="M72" s="62" t="str">
        <f>IF(A72&gt;$B$113,"",
SQRT(MMULT(MMULT(C210:INDEX(C210:L210,1,$B$112),$C$137:INDEX($C$137:$L$146,$B$112,$B$112)),INDEX($B$251:$CW$260,1,$A72):INDEX($B$251:$CW$260,$B$112,$A72)))
)</f>
        <v/>
      </c>
      <c r="N72" s="63" t="str">
        <f t="shared" si="3"/>
        <v/>
      </c>
      <c r="O72" s="6"/>
      <c r="P72" s="5"/>
    </row>
    <row r="73" spans="1:16" x14ac:dyDescent="0.3">
      <c r="A73" s="66">
        <f t="shared" si="2"/>
        <v>63</v>
      </c>
      <c r="B73" s="69"/>
      <c r="C73" s="21"/>
      <c r="D73" s="21"/>
      <c r="E73" s="21"/>
      <c r="F73" s="21"/>
      <c r="G73" s="21"/>
      <c r="H73" s="21"/>
      <c r="I73" s="21"/>
      <c r="J73" s="21"/>
      <c r="K73" s="21"/>
      <c r="L73" s="21"/>
      <c r="M73" s="62" t="str">
        <f>IF(A73&gt;$B$113,"",
SQRT(MMULT(MMULT(C211:INDEX(C211:L211,1,$B$112),$C$137:INDEX($C$137:$L$146,$B$112,$B$112)),INDEX($B$251:$CW$260,1,$A73):INDEX($B$251:$CW$260,$B$112,$A73)))
)</f>
        <v/>
      </c>
      <c r="N73" s="63" t="str">
        <f t="shared" si="3"/>
        <v/>
      </c>
      <c r="O73" s="6"/>
      <c r="P73" s="5"/>
    </row>
    <row r="74" spans="1:16" x14ac:dyDescent="0.3">
      <c r="A74" s="66">
        <f t="shared" si="2"/>
        <v>64</v>
      </c>
      <c r="B74" s="69"/>
      <c r="C74" s="21"/>
      <c r="D74" s="21"/>
      <c r="E74" s="21"/>
      <c r="F74" s="21"/>
      <c r="G74" s="21"/>
      <c r="H74" s="21"/>
      <c r="I74" s="21"/>
      <c r="J74" s="21"/>
      <c r="K74" s="21"/>
      <c r="L74" s="21"/>
      <c r="M74" s="62" t="str">
        <f>IF(A74&gt;$B$113,"",
SQRT(MMULT(MMULT(C212:INDEX(C212:L212,1,$B$112),$C$137:INDEX($C$137:$L$146,$B$112,$B$112)),INDEX($B$251:$CW$260,1,$A74):INDEX($B$251:$CW$260,$B$112,$A74)))
)</f>
        <v/>
      </c>
      <c r="N74" s="63" t="str">
        <f t="shared" si="3"/>
        <v/>
      </c>
      <c r="O74" s="6"/>
      <c r="P74" s="5"/>
    </row>
    <row r="75" spans="1:16" x14ac:dyDescent="0.3">
      <c r="A75" s="66">
        <f t="shared" si="2"/>
        <v>65</v>
      </c>
      <c r="B75" s="69"/>
      <c r="C75" s="21"/>
      <c r="D75" s="21"/>
      <c r="E75" s="21"/>
      <c r="F75" s="21"/>
      <c r="G75" s="21"/>
      <c r="H75" s="21"/>
      <c r="I75" s="21"/>
      <c r="J75" s="21"/>
      <c r="K75" s="21"/>
      <c r="L75" s="21"/>
      <c r="M75" s="62" t="str">
        <f>IF(A75&gt;$B$113,"",
SQRT(MMULT(MMULT(C213:INDEX(C213:L213,1,$B$112),$C$137:INDEX($C$137:$L$146,$B$112,$B$112)),INDEX($B$251:$CW$260,1,$A75):INDEX($B$251:$CW$260,$B$112,$A75)))
)</f>
        <v/>
      </c>
      <c r="N75" s="63" t="str">
        <f t="shared" ref="N75:N106" si="4">IFERROR(MATCH(M75,$B$263:$B$272,0),"")</f>
        <v/>
      </c>
      <c r="O75" s="6"/>
      <c r="P75" s="5"/>
    </row>
    <row r="76" spans="1:16" x14ac:dyDescent="0.3">
      <c r="A76" s="66">
        <f t="shared" si="2"/>
        <v>66</v>
      </c>
      <c r="B76" s="69"/>
      <c r="C76" s="21"/>
      <c r="D76" s="21"/>
      <c r="E76" s="21"/>
      <c r="F76" s="21"/>
      <c r="G76" s="21"/>
      <c r="H76" s="21"/>
      <c r="I76" s="21"/>
      <c r="J76" s="21"/>
      <c r="K76" s="21"/>
      <c r="L76" s="21"/>
      <c r="M76" s="62" t="str">
        <f>IF(A76&gt;$B$113,"",
SQRT(MMULT(MMULT(C214:INDEX(C214:L214,1,$B$112),$C$137:INDEX($C$137:$L$146,$B$112,$B$112)),INDEX($B$251:$CW$260,1,$A76):INDEX($B$251:$CW$260,$B$112,$A76)))
)</f>
        <v/>
      </c>
      <c r="N76" s="63" t="str">
        <f t="shared" si="4"/>
        <v/>
      </c>
      <c r="O76" s="6"/>
      <c r="P76" s="5"/>
    </row>
    <row r="77" spans="1:16" x14ac:dyDescent="0.3">
      <c r="A77" s="66">
        <f t="shared" ref="A77:A110" si="5">A76+1</f>
        <v>67</v>
      </c>
      <c r="B77" s="69"/>
      <c r="C77" s="21"/>
      <c r="D77" s="21"/>
      <c r="E77" s="21"/>
      <c r="F77" s="21"/>
      <c r="G77" s="21"/>
      <c r="H77" s="21"/>
      <c r="I77" s="21"/>
      <c r="J77" s="21"/>
      <c r="K77" s="21"/>
      <c r="L77" s="21"/>
      <c r="M77" s="62" t="str">
        <f>IF(A77&gt;$B$113,"",
SQRT(MMULT(MMULT(C215:INDEX(C215:L215,1,$B$112),$C$137:INDEX($C$137:$L$146,$B$112,$B$112)),INDEX($B$251:$CW$260,1,$A77):INDEX($B$251:$CW$260,$B$112,$A77)))
)</f>
        <v/>
      </c>
      <c r="N77" s="63" t="str">
        <f t="shared" si="4"/>
        <v/>
      </c>
      <c r="O77" s="6"/>
      <c r="P77" s="5"/>
    </row>
    <row r="78" spans="1:16" x14ac:dyDescent="0.3">
      <c r="A78" s="66">
        <f t="shared" si="5"/>
        <v>68</v>
      </c>
      <c r="B78" s="69"/>
      <c r="C78" s="21"/>
      <c r="D78" s="21"/>
      <c r="E78" s="21"/>
      <c r="F78" s="21"/>
      <c r="G78" s="21"/>
      <c r="H78" s="21"/>
      <c r="I78" s="21"/>
      <c r="J78" s="21"/>
      <c r="K78" s="21"/>
      <c r="L78" s="21"/>
      <c r="M78" s="62" t="str">
        <f>IF(A78&gt;$B$113,"",
SQRT(MMULT(MMULT(C216:INDEX(C216:L216,1,$B$112),$C$137:INDEX($C$137:$L$146,$B$112,$B$112)),INDEX($B$251:$CW$260,1,$A78):INDEX($B$251:$CW$260,$B$112,$A78)))
)</f>
        <v/>
      </c>
      <c r="N78" s="63" t="str">
        <f t="shared" si="4"/>
        <v/>
      </c>
      <c r="O78" s="6"/>
      <c r="P78" s="5"/>
    </row>
    <row r="79" spans="1:16" x14ac:dyDescent="0.3">
      <c r="A79" s="66">
        <f t="shared" si="5"/>
        <v>69</v>
      </c>
      <c r="B79" s="69"/>
      <c r="C79" s="21"/>
      <c r="D79" s="21"/>
      <c r="E79" s="21"/>
      <c r="F79" s="21"/>
      <c r="G79" s="21"/>
      <c r="H79" s="21"/>
      <c r="I79" s="21"/>
      <c r="J79" s="21"/>
      <c r="K79" s="21"/>
      <c r="L79" s="21"/>
      <c r="M79" s="62" t="str">
        <f>IF(A79&gt;$B$113,"",
SQRT(MMULT(MMULT(C217:INDEX(C217:L217,1,$B$112),$C$137:INDEX($C$137:$L$146,$B$112,$B$112)),INDEX($B$251:$CW$260,1,$A79):INDEX($B$251:$CW$260,$B$112,$A79)))
)</f>
        <v/>
      </c>
      <c r="N79" s="63" t="str">
        <f t="shared" si="4"/>
        <v/>
      </c>
      <c r="O79" s="6"/>
      <c r="P79" s="5"/>
    </row>
    <row r="80" spans="1:16" x14ac:dyDescent="0.3">
      <c r="A80" s="66">
        <f t="shared" si="5"/>
        <v>70</v>
      </c>
      <c r="B80" s="69"/>
      <c r="C80" s="21"/>
      <c r="D80" s="21"/>
      <c r="E80" s="21"/>
      <c r="F80" s="21"/>
      <c r="G80" s="21"/>
      <c r="H80" s="21"/>
      <c r="I80" s="21"/>
      <c r="J80" s="21"/>
      <c r="K80" s="21"/>
      <c r="L80" s="21"/>
      <c r="M80" s="62" t="str">
        <f>IF(A80&gt;$B$113,"",
SQRT(MMULT(MMULT(C218:INDEX(C218:L218,1,$B$112),$C$137:INDEX($C$137:$L$146,$B$112,$B$112)),INDEX($B$251:$CW$260,1,$A80):INDEX($B$251:$CW$260,$B$112,$A80)))
)</f>
        <v/>
      </c>
      <c r="N80" s="63" t="str">
        <f t="shared" si="4"/>
        <v/>
      </c>
      <c r="O80" s="6"/>
      <c r="P80" s="5"/>
    </row>
    <row r="81" spans="1:16" x14ac:dyDescent="0.3">
      <c r="A81" s="66">
        <f t="shared" si="5"/>
        <v>71</v>
      </c>
      <c r="B81" s="69"/>
      <c r="C81" s="21"/>
      <c r="D81" s="21"/>
      <c r="E81" s="21"/>
      <c r="F81" s="21"/>
      <c r="G81" s="21"/>
      <c r="H81" s="21"/>
      <c r="I81" s="21"/>
      <c r="J81" s="21"/>
      <c r="K81" s="21"/>
      <c r="L81" s="21"/>
      <c r="M81" s="62" t="str">
        <f>IF(A81&gt;$B$113,"",
SQRT(MMULT(MMULT(C219:INDEX(C219:L219,1,$B$112),$C$137:INDEX($C$137:$L$146,$B$112,$B$112)),INDEX($B$251:$CW$260,1,$A81):INDEX($B$251:$CW$260,$B$112,$A81)))
)</f>
        <v/>
      </c>
      <c r="N81" s="63" t="str">
        <f t="shared" si="4"/>
        <v/>
      </c>
      <c r="O81" s="6"/>
      <c r="P81" s="5"/>
    </row>
    <row r="82" spans="1:16" x14ac:dyDescent="0.3">
      <c r="A82" s="66">
        <f t="shared" si="5"/>
        <v>72</v>
      </c>
      <c r="B82" s="69"/>
      <c r="C82" s="21"/>
      <c r="D82" s="21"/>
      <c r="E82" s="21"/>
      <c r="F82" s="21"/>
      <c r="G82" s="21"/>
      <c r="H82" s="21"/>
      <c r="I82" s="21"/>
      <c r="J82" s="21"/>
      <c r="K82" s="21"/>
      <c r="L82" s="21"/>
      <c r="M82" s="62" t="str">
        <f>IF(A82&gt;$B$113,"",
SQRT(MMULT(MMULT(C220:INDEX(C220:L220,1,$B$112),$C$137:INDEX($C$137:$L$146,$B$112,$B$112)),INDEX($B$251:$CW$260,1,$A82):INDEX($B$251:$CW$260,$B$112,$A82)))
)</f>
        <v/>
      </c>
      <c r="N82" s="63" t="str">
        <f t="shared" si="4"/>
        <v/>
      </c>
      <c r="O82" s="6"/>
      <c r="P82" s="5"/>
    </row>
    <row r="83" spans="1:16" x14ac:dyDescent="0.3">
      <c r="A83" s="66">
        <f t="shared" si="5"/>
        <v>73</v>
      </c>
      <c r="B83" s="69"/>
      <c r="C83" s="21"/>
      <c r="D83" s="21"/>
      <c r="E83" s="21"/>
      <c r="F83" s="21"/>
      <c r="G83" s="21"/>
      <c r="H83" s="21"/>
      <c r="I83" s="21"/>
      <c r="J83" s="21"/>
      <c r="K83" s="21"/>
      <c r="L83" s="21"/>
      <c r="M83" s="62" t="str">
        <f>IF(A83&gt;$B$113,"",
SQRT(MMULT(MMULT(C221:INDEX(C221:L221,1,$B$112),$C$137:INDEX($C$137:$L$146,$B$112,$B$112)),INDEX($B$251:$CW$260,1,$A83):INDEX($B$251:$CW$260,$B$112,$A83)))
)</f>
        <v/>
      </c>
      <c r="N83" s="63" t="str">
        <f t="shared" si="4"/>
        <v/>
      </c>
      <c r="O83" s="6"/>
      <c r="P83" s="5"/>
    </row>
    <row r="84" spans="1:16" x14ac:dyDescent="0.3">
      <c r="A84" s="66">
        <f t="shared" si="5"/>
        <v>74</v>
      </c>
      <c r="B84" s="69"/>
      <c r="C84" s="21"/>
      <c r="D84" s="21"/>
      <c r="E84" s="21"/>
      <c r="F84" s="21"/>
      <c r="G84" s="21"/>
      <c r="H84" s="21"/>
      <c r="I84" s="21"/>
      <c r="J84" s="21"/>
      <c r="K84" s="21"/>
      <c r="L84" s="21"/>
      <c r="M84" s="62" t="str">
        <f>IF(A84&gt;$B$113,"",
SQRT(MMULT(MMULT(C222:INDEX(C222:L222,1,$B$112),$C$137:INDEX($C$137:$L$146,$B$112,$B$112)),INDEX($B$251:$CW$260,1,$A84):INDEX($B$251:$CW$260,$B$112,$A84)))
)</f>
        <v/>
      </c>
      <c r="N84" s="63" t="str">
        <f t="shared" si="4"/>
        <v/>
      </c>
      <c r="O84" s="6"/>
      <c r="P84" s="5"/>
    </row>
    <row r="85" spans="1:16" x14ac:dyDescent="0.3">
      <c r="A85" s="66">
        <f t="shared" si="5"/>
        <v>75</v>
      </c>
      <c r="B85" s="69"/>
      <c r="C85" s="21"/>
      <c r="D85" s="21"/>
      <c r="E85" s="21"/>
      <c r="F85" s="21"/>
      <c r="G85" s="21"/>
      <c r="H85" s="21"/>
      <c r="I85" s="21"/>
      <c r="J85" s="21"/>
      <c r="K85" s="21"/>
      <c r="L85" s="21"/>
      <c r="M85" s="62" t="str">
        <f>IF(A85&gt;$B$113,"",
SQRT(MMULT(MMULT(C223:INDEX(C223:L223,1,$B$112),$C$137:INDEX($C$137:$L$146,$B$112,$B$112)),INDEX($B$251:$CW$260,1,$A85):INDEX($B$251:$CW$260,$B$112,$A85)))
)</f>
        <v/>
      </c>
      <c r="N85" s="63" t="str">
        <f t="shared" si="4"/>
        <v/>
      </c>
      <c r="O85" s="6"/>
      <c r="P85" s="5"/>
    </row>
    <row r="86" spans="1:16" x14ac:dyDescent="0.3">
      <c r="A86" s="66">
        <f t="shared" si="5"/>
        <v>76</v>
      </c>
      <c r="B86" s="69"/>
      <c r="C86" s="21"/>
      <c r="D86" s="21"/>
      <c r="E86" s="21"/>
      <c r="F86" s="21"/>
      <c r="G86" s="21"/>
      <c r="H86" s="21"/>
      <c r="I86" s="21"/>
      <c r="J86" s="21"/>
      <c r="K86" s="21"/>
      <c r="L86" s="21"/>
      <c r="M86" s="62" t="str">
        <f>IF(A86&gt;$B$113,"",
SQRT(MMULT(MMULT(C224:INDEX(C224:L224,1,$B$112),$C$137:INDEX($C$137:$L$146,$B$112,$B$112)),INDEX($B$251:$CW$260,1,$A86):INDEX($B$251:$CW$260,$B$112,$A86)))
)</f>
        <v/>
      </c>
      <c r="N86" s="63" t="str">
        <f t="shared" si="4"/>
        <v/>
      </c>
      <c r="O86" s="6"/>
      <c r="P86" s="5"/>
    </row>
    <row r="87" spans="1:16" x14ac:dyDescent="0.3">
      <c r="A87" s="66">
        <f t="shared" si="5"/>
        <v>77</v>
      </c>
      <c r="B87" s="69"/>
      <c r="C87" s="21"/>
      <c r="D87" s="21"/>
      <c r="E87" s="21"/>
      <c r="F87" s="21"/>
      <c r="G87" s="21"/>
      <c r="H87" s="21"/>
      <c r="I87" s="21"/>
      <c r="J87" s="21"/>
      <c r="K87" s="21"/>
      <c r="L87" s="21"/>
      <c r="M87" s="62" t="str">
        <f>IF(A87&gt;$B$113,"",
SQRT(MMULT(MMULT(C225:INDEX(C225:L225,1,$B$112),$C$137:INDEX($C$137:$L$146,$B$112,$B$112)),INDEX($B$251:$CW$260,1,$A87):INDEX($B$251:$CW$260,$B$112,$A87)))
)</f>
        <v/>
      </c>
      <c r="N87" s="63" t="str">
        <f t="shared" si="4"/>
        <v/>
      </c>
      <c r="O87" s="6"/>
      <c r="P87" s="5"/>
    </row>
    <row r="88" spans="1:16" x14ac:dyDescent="0.3">
      <c r="A88" s="66">
        <f t="shared" si="5"/>
        <v>78</v>
      </c>
      <c r="B88" s="69"/>
      <c r="C88" s="21"/>
      <c r="D88" s="21"/>
      <c r="E88" s="21"/>
      <c r="F88" s="21"/>
      <c r="G88" s="21"/>
      <c r="H88" s="21"/>
      <c r="I88" s="21"/>
      <c r="J88" s="21"/>
      <c r="K88" s="21"/>
      <c r="L88" s="21"/>
      <c r="M88" s="62" t="str">
        <f>IF(A88&gt;$B$113,"",
SQRT(MMULT(MMULT(C226:INDEX(C226:L226,1,$B$112),$C$137:INDEX($C$137:$L$146,$B$112,$B$112)),INDEX($B$251:$CW$260,1,$A88):INDEX($B$251:$CW$260,$B$112,$A88)))
)</f>
        <v/>
      </c>
      <c r="N88" s="63" t="str">
        <f t="shared" si="4"/>
        <v/>
      </c>
      <c r="O88" s="6"/>
      <c r="P88" s="5"/>
    </row>
    <row r="89" spans="1:16" x14ac:dyDescent="0.3">
      <c r="A89" s="66">
        <f t="shared" si="5"/>
        <v>79</v>
      </c>
      <c r="B89" s="69"/>
      <c r="C89" s="21"/>
      <c r="D89" s="21"/>
      <c r="E89" s="21"/>
      <c r="F89" s="21"/>
      <c r="G89" s="21"/>
      <c r="H89" s="21"/>
      <c r="I89" s="21"/>
      <c r="J89" s="21"/>
      <c r="K89" s="21"/>
      <c r="L89" s="21"/>
      <c r="M89" s="62" t="str">
        <f>IF(A89&gt;$B$113,"",
SQRT(MMULT(MMULT(C227:INDEX(C227:L227,1,$B$112),$C$137:INDEX($C$137:$L$146,$B$112,$B$112)),INDEX($B$251:$CW$260,1,$A89):INDEX($B$251:$CW$260,$B$112,$A89)))
)</f>
        <v/>
      </c>
      <c r="N89" s="63" t="str">
        <f t="shared" si="4"/>
        <v/>
      </c>
      <c r="O89" s="6"/>
      <c r="P89" s="5"/>
    </row>
    <row r="90" spans="1:16" x14ac:dyDescent="0.3">
      <c r="A90" s="66">
        <f t="shared" si="5"/>
        <v>80</v>
      </c>
      <c r="B90" s="69"/>
      <c r="C90" s="21"/>
      <c r="D90" s="21"/>
      <c r="E90" s="21"/>
      <c r="F90" s="21"/>
      <c r="G90" s="21"/>
      <c r="H90" s="21"/>
      <c r="I90" s="21"/>
      <c r="J90" s="21"/>
      <c r="K90" s="21"/>
      <c r="L90" s="21"/>
      <c r="M90" s="62" t="str">
        <f>IF(A90&gt;$B$113,"",
SQRT(MMULT(MMULT(C228:INDEX(C228:L228,1,$B$112),$C$137:INDEX($C$137:$L$146,$B$112,$B$112)),INDEX($B$251:$CW$260,1,$A90):INDEX($B$251:$CW$260,$B$112,$A90)))
)</f>
        <v/>
      </c>
      <c r="N90" s="63" t="str">
        <f t="shared" si="4"/>
        <v/>
      </c>
      <c r="O90" s="6"/>
      <c r="P90" s="5"/>
    </row>
    <row r="91" spans="1:16" x14ac:dyDescent="0.3">
      <c r="A91" s="66">
        <f t="shared" si="5"/>
        <v>81</v>
      </c>
      <c r="B91" s="69"/>
      <c r="C91" s="21"/>
      <c r="D91" s="21"/>
      <c r="E91" s="21"/>
      <c r="F91" s="21"/>
      <c r="G91" s="21"/>
      <c r="H91" s="21"/>
      <c r="I91" s="21"/>
      <c r="J91" s="21"/>
      <c r="K91" s="21"/>
      <c r="L91" s="21"/>
      <c r="M91" s="62" t="str">
        <f>IF(A91&gt;$B$113,"",
SQRT(MMULT(MMULT(C229:INDEX(C229:L229,1,$B$112),$C$137:INDEX($C$137:$L$146,$B$112,$B$112)),INDEX($B$251:$CW$260,1,$A91):INDEX($B$251:$CW$260,$B$112,$A91)))
)</f>
        <v/>
      </c>
      <c r="N91" s="63" t="str">
        <f t="shared" si="4"/>
        <v/>
      </c>
      <c r="O91" s="6"/>
      <c r="P91" s="5"/>
    </row>
    <row r="92" spans="1:16" x14ac:dyDescent="0.3">
      <c r="A92" s="66">
        <f t="shared" si="5"/>
        <v>82</v>
      </c>
      <c r="B92" s="69"/>
      <c r="C92" s="21"/>
      <c r="D92" s="21"/>
      <c r="E92" s="21"/>
      <c r="F92" s="21"/>
      <c r="G92" s="21"/>
      <c r="H92" s="21"/>
      <c r="I92" s="21"/>
      <c r="J92" s="21"/>
      <c r="K92" s="21"/>
      <c r="L92" s="21"/>
      <c r="M92" s="62" t="str">
        <f>IF(A92&gt;$B$113,"",
SQRT(MMULT(MMULT(C230:INDEX(C230:L230,1,$B$112),$C$137:INDEX($C$137:$L$146,$B$112,$B$112)),INDEX($B$251:$CW$260,1,$A92):INDEX($B$251:$CW$260,$B$112,$A92)))
)</f>
        <v/>
      </c>
      <c r="N92" s="63" t="str">
        <f t="shared" si="4"/>
        <v/>
      </c>
      <c r="O92" s="6"/>
      <c r="P92" s="5"/>
    </row>
    <row r="93" spans="1:16" x14ac:dyDescent="0.3">
      <c r="A93" s="66">
        <f t="shared" si="5"/>
        <v>83</v>
      </c>
      <c r="B93" s="69"/>
      <c r="C93" s="21"/>
      <c r="D93" s="21"/>
      <c r="E93" s="21"/>
      <c r="F93" s="21"/>
      <c r="G93" s="21"/>
      <c r="H93" s="21"/>
      <c r="I93" s="21"/>
      <c r="J93" s="21"/>
      <c r="K93" s="21"/>
      <c r="L93" s="21"/>
      <c r="M93" s="62" t="str">
        <f>IF(A93&gt;$B$113,"",
SQRT(MMULT(MMULT(C231:INDEX(C231:L231,1,$B$112),$C$137:INDEX($C$137:$L$146,$B$112,$B$112)),INDEX($B$251:$CW$260,1,$A93):INDEX($B$251:$CW$260,$B$112,$A93)))
)</f>
        <v/>
      </c>
      <c r="N93" s="63" t="str">
        <f t="shared" si="4"/>
        <v/>
      </c>
      <c r="O93" s="6"/>
      <c r="P93" s="5"/>
    </row>
    <row r="94" spans="1:16" x14ac:dyDescent="0.3">
      <c r="A94" s="66">
        <f t="shared" si="5"/>
        <v>84</v>
      </c>
      <c r="B94" s="69"/>
      <c r="C94" s="21"/>
      <c r="D94" s="21"/>
      <c r="E94" s="21"/>
      <c r="F94" s="21"/>
      <c r="G94" s="21"/>
      <c r="H94" s="21"/>
      <c r="I94" s="21"/>
      <c r="J94" s="21"/>
      <c r="K94" s="21"/>
      <c r="L94" s="21"/>
      <c r="M94" s="62" t="str">
        <f>IF(A94&gt;$B$113,"",
SQRT(MMULT(MMULT(C232:INDEX(C232:L232,1,$B$112),$C$137:INDEX($C$137:$L$146,$B$112,$B$112)),INDEX($B$251:$CW$260,1,$A94):INDEX($B$251:$CW$260,$B$112,$A94)))
)</f>
        <v/>
      </c>
      <c r="N94" s="63" t="str">
        <f t="shared" si="4"/>
        <v/>
      </c>
      <c r="O94" s="6"/>
      <c r="P94" s="5"/>
    </row>
    <row r="95" spans="1:16" x14ac:dyDescent="0.3">
      <c r="A95" s="66">
        <f t="shared" si="5"/>
        <v>85</v>
      </c>
      <c r="B95" s="69"/>
      <c r="C95" s="21"/>
      <c r="D95" s="21"/>
      <c r="E95" s="21"/>
      <c r="F95" s="21"/>
      <c r="G95" s="21"/>
      <c r="H95" s="21"/>
      <c r="I95" s="21"/>
      <c r="J95" s="21"/>
      <c r="K95" s="21"/>
      <c r="L95" s="21"/>
      <c r="M95" s="62" t="str">
        <f>IF(A95&gt;$B$113,"",
SQRT(MMULT(MMULT(C233:INDEX(C233:L233,1,$B$112),$C$137:INDEX($C$137:$L$146,$B$112,$B$112)),INDEX($B$251:$CW$260,1,$A95):INDEX($B$251:$CW$260,$B$112,$A95)))
)</f>
        <v/>
      </c>
      <c r="N95" s="63" t="str">
        <f t="shared" si="4"/>
        <v/>
      </c>
      <c r="O95" s="6"/>
      <c r="P95" s="5"/>
    </row>
    <row r="96" spans="1:16" x14ac:dyDescent="0.3">
      <c r="A96" s="66">
        <f t="shared" si="5"/>
        <v>86</v>
      </c>
      <c r="B96" s="69"/>
      <c r="C96" s="21"/>
      <c r="D96" s="21"/>
      <c r="E96" s="21"/>
      <c r="F96" s="21"/>
      <c r="G96" s="21"/>
      <c r="H96" s="21"/>
      <c r="I96" s="21"/>
      <c r="J96" s="21"/>
      <c r="K96" s="21"/>
      <c r="L96" s="21"/>
      <c r="M96" s="62" t="str">
        <f>IF(A96&gt;$B$113,"",
SQRT(MMULT(MMULT(C234:INDEX(C234:L234,1,$B$112),$C$137:INDEX($C$137:$L$146,$B$112,$B$112)),INDEX($B$251:$CW$260,1,$A96):INDEX($B$251:$CW$260,$B$112,$A96)))
)</f>
        <v/>
      </c>
      <c r="N96" s="63" t="str">
        <f t="shared" si="4"/>
        <v/>
      </c>
      <c r="O96" s="6"/>
      <c r="P96" s="5"/>
    </row>
    <row r="97" spans="1:16" x14ac:dyDescent="0.3">
      <c r="A97" s="66">
        <f t="shared" si="5"/>
        <v>87</v>
      </c>
      <c r="B97" s="69"/>
      <c r="C97" s="21"/>
      <c r="D97" s="21"/>
      <c r="E97" s="21"/>
      <c r="F97" s="21"/>
      <c r="G97" s="21"/>
      <c r="H97" s="21"/>
      <c r="I97" s="21"/>
      <c r="J97" s="21"/>
      <c r="K97" s="21"/>
      <c r="L97" s="21"/>
      <c r="M97" s="62" t="str">
        <f>IF(A97&gt;$B$113,"",
SQRT(MMULT(MMULT(C235:INDEX(C235:L235,1,$B$112),$C$137:INDEX($C$137:$L$146,$B$112,$B$112)),INDEX($B$251:$CW$260,1,$A97):INDEX($B$251:$CW$260,$B$112,$A97)))
)</f>
        <v/>
      </c>
      <c r="N97" s="63" t="str">
        <f t="shared" si="4"/>
        <v/>
      </c>
      <c r="O97" s="6"/>
      <c r="P97" s="5"/>
    </row>
    <row r="98" spans="1:16" x14ac:dyDescent="0.3">
      <c r="A98" s="66">
        <f t="shared" si="5"/>
        <v>88</v>
      </c>
      <c r="B98" s="69"/>
      <c r="C98" s="21"/>
      <c r="D98" s="21"/>
      <c r="E98" s="21"/>
      <c r="F98" s="21"/>
      <c r="G98" s="21"/>
      <c r="H98" s="21"/>
      <c r="I98" s="21"/>
      <c r="J98" s="21"/>
      <c r="K98" s="21"/>
      <c r="L98" s="21"/>
      <c r="M98" s="62" t="str">
        <f>IF(A98&gt;$B$113,"",
SQRT(MMULT(MMULT(C236:INDEX(C236:L236,1,$B$112),$C$137:INDEX($C$137:$L$146,$B$112,$B$112)),INDEX($B$251:$CW$260,1,$A98):INDEX($B$251:$CW$260,$B$112,$A98)))
)</f>
        <v/>
      </c>
      <c r="N98" s="63" t="str">
        <f t="shared" si="4"/>
        <v/>
      </c>
      <c r="O98" s="6"/>
      <c r="P98" s="5"/>
    </row>
    <row r="99" spans="1:16" x14ac:dyDescent="0.3">
      <c r="A99" s="66">
        <f t="shared" si="5"/>
        <v>89</v>
      </c>
      <c r="B99" s="69"/>
      <c r="C99" s="21"/>
      <c r="D99" s="21"/>
      <c r="E99" s="21"/>
      <c r="F99" s="21"/>
      <c r="G99" s="21"/>
      <c r="H99" s="21"/>
      <c r="I99" s="21"/>
      <c r="J99" s="21"/>
      <c r="K99" s="21"/>
      <c r="L99" s="21"/>
      <c r="M99" s="62" t="str">
        <f>IF(A99&gt;$B$113,"",
SQRT(MMULT(MMULT(C237:INDEX(C237:L237,1,$B$112),$C$137:INDEX($C$137:$L$146,$B$112,$B$112)),INDEX($B$251:$CW$260,1,$A99):INDEX($B$251:$CW$260,$B$112,$A99)))
)</f>
        <v/>
      </c>
      <c r="N99" s="63" t="str">
        <f t="shared" si="4"/>
        <v/>
      </c>
      <c r="O99" s="6"/>
      <c r="P99" s="5"/>
    </row>
    <row r="100" spans="1:16" x14ac:dyDescent="0.3">
      <c r="A100" s="66">
        <f t="shared" si="5"/>
        <v>90</v>
      </c>
      <c r="B100" s="69"/>
      <c r="C100" s="21"/>
      <c r="D100" s="21"/>
      <c r="E100" s="21"/>
      <c r="F100" s="21"/>
      <c r="G100" s="21"/>
      <c r="H100" s="21"/>
      <c r="I100" s="21"/>
      <c r="J100" s="21"/>
      <c r="K100" s="21"/>
      <c r="L100" s="21"/>
      <c r="M100" s="62" t="str">
        <f>IF(A100&gt;$B$113,"",
SQRT(MMULT(MMULT(C238:INDEX(C238:L238,1,$B$112),$C$137:INDEX($C$137:$L$146,$B$112,$B$112)),INDEX($B$251:$CW$260,1,$A100):INDEX($B$251:$CW$260,$B$112,$A100)))
)</f>
        <v/>
      </c>
      <c r="N100" s="63" t="str">
        <f t="shared" si="4"/>
        <v/>
      </c>
      <c r="O100" s="6"/>
      <c r="P100" s="5"/>
    </row>
    <row r="101" spans="1:16" x14ac:dyDescent="0.3">
      <c r="A101" s="66">
        <f t="shared" si="5"/>
        <v>91</v>
      </c>
      <c r="B101" s="69"/>
      <c r="C101" s="21"/>
      <c r="D101" s="21"/>
      <c r="E101" s="21"/>
      <c r="F101" s="21"/>
      <c r="G101" s="21"/>
      <c r="H101" s="21"/>
      <c r="I101" s="21"/>
      <c r="J101" s="21"/>
      <c r="K101" s="21"/>
      <c r="L101" s="21"/>
      <c r="M101" s="62" t="str">
        <f>IF(A101&gt;$B$113,"",
SQRT(MMULT(MMULT(C239:INDEX(C239:L239,1,$B$112),$C$137:INDEX($C$137:$L$146,$B$112,$B$112)),INDEX($B$251:$CW$260,1,$A101):INDEX($B$251:$CW$260,$B$112,$A101)))
)</f>
        <v/>
      </c>
      <c r="N101" s="63" t="str">
        <f t="shared" si="4"/>
        <v/>
      </c>
      <c r="O101" s="6"/>
      <c r="P101" s="5"/>
    </row>
    <row r="102" spans="1:16" x14ac:dyDescent="0.3">
      <c r="A102" s="66">
        <f t="shared" si="5"/>
        <v>92</v>
      </c>
      <c r="B102" s="69"/>
      <c r="C102" s="21"/>
      <c r="D102" s="21"/>
      <c r="E102" s="21"/>
      <c r="F102" s="21"/>
      <c r="G102" s="21"/>
      <c r="H102" s="21"/>
      <c r="I102" s="21"/>
      <c r="J102" s="21"/>
      <c r="K102" s="21"/>
      <c r="L102" s="21"/>
      <c r="M102" s="62" t="str">
        <f>IF(A102&gt;$B$113,"",
SQRT(MMULT(MMULT(C240:INDEX(C240:L240,1,$B$112),$C$137:INDEX($C$137:$L$146,$B$112,$B$112)),INDEX($B$251:$CW$260,1,$A102):INDEX($B$251:$CW$260,$B$112,$A102)))
)</f>
        <v/>
      </c>
      <c r="N102" s="63" t="str">
        <f t="shared" si="4"/>
        <v/>
      </c>
      <c r="O102" s="6"/>
      <c r="P102" s="5"/>
    </row>
    <row r="103" spans="1:16" x14ac:dyDescent="0.3">
      <c r="A103" s="66">
        <f t="shared" si="5"/>
        <v>93</v>
      </c>
      <c r="B103" s="69"/>
      <c r="C103" s="21"/>
      <c r="D103" s="21"/>
      <c r="E103" s="21"/>
      <c r="F103" s="21"/>
      <c r="G103" s="21"/>
      <c r="H103" s="21"/>
      <c r="I103" s="21"/>
      <c r="J103" s="21"/>
      <c r="K103" s="21"/>
      <c r="L103" s="21"/>
      <c r="M103" s="62" t="str">
        <f>IF(A103&gt;$B$113,"",
SQRT(MMULT(MMULT(C241:INDEX(C241:L241,1,$B$112),$C$137:INDEX($C$137:$L$146,$B$112,$B$112)),INDEX($B$251:$CW$260,1,$A103):INDEX($B$251:$CW$260,$B$112,$A103)))
)</f>
        <v/>
      </c>
      <c r="N103" s="63" t="str">
        <f t="shared" si="4"/>
        <v/>
      </c>
      <c r="O103" s="6"/>
      <c r="P103" s="5"/>
    </row>
    <row r="104" spans="1:16" x14ac:dyDescent="0.3">
      <c r="A104" s="66">
        <f t="shared" si="5"/>
        <v>94</v>
      </c>
      <c r="B104" s="69"/>
      <c r="C104" s="21"/>
      <c r="D104" s="21"/>
      <c r="E104" s="21"/>
      <c r="F104" s="21"/>
      <c r="G104" s="21"/>
      <c r="H104" s="21"/>
      <c r="I104" s="21"/>
      <c r="J104" s="21"/>
      <c r="K104" s="21"/>
      <c r="L104" s="21"/>
      <c r="M104" s="62" t="str">
        <f>IF(A104&gt;$B$113,"",
SQRT(MMULT(MMULT(C242:INDEX(C242:L242,1,$B$112),$C$137:INDEX($C$137:$L$146,$B$112,$B$112)),INDEX($B$251:$CW$260,1,$A104):INDEX($B$251:$CW$260,$B$112,$A104)))
)</f>
        <v/>
      </c>
      <c r="N104" s="63" t="str">
        <f t="shared" si="4"/>
        <v/>
      </c>
      <c r="O104" s="6"/>
      <c r="P104" s="5"/>
    </row>
    <row r="105" spans="1:16" x14ac:dyDescent="0.3">
      <c r="A105" s="66">
        <f t="shared" si="5"/>
        <v>95</v>
      </c>
      <c r="B105" s="69"/>
      <c r="C105" s="21"/>
      <c r="D105" s="21"/>
      <c r="E105" s="21"/>
      <c r="F105" s="21"/>
      <c r="G105" s="21"/>
      <c r="H105" s="21"/>
      <c r="I105" s="21"/>
      <c r="J105" s="21"/>
      <c r="K105" s="21"/>
      <c r="L105" s="21"/>
      <c r="M105" s="62" t="str">
        <f>IF(A105&gt;$B$113,"",
SQRT(MMULT(MMULT(C243:INDEX(C243:L243,1,$B$112),$C$137:INDEX($C$137:$L$146,$B$112,$B$112)),INDEX($B$251:$CW$260,1,$A105):INDEX($B$251:$CW$260,$B$112,$A105)))
)</f>
        <v/>
      </c>
      <c r="N105" s="63" t="str">
        <f t="shared" si="4"/>
        <v/>
      </c>
      <c r="O105" s="6"/>
      <c r="P105" s="5"/>
    </row>
    <row r="106" spans="1:16" x14ac:dyDescent="0.3">
      <c r="A106" s="66">
        <f t="shared" si="5"/>
        <v>96</v>
      </c>
      <c r="B106" s="69"/>
      <c r="C106" s="21"/>
      <c r="D106" s="21"/>
      <c r="E106" s="21"/>
      <c r="F106" s="21"/>
      <c r="G106" s="21"/>
      <c r="H106" s="21"/>
      <c r="I106" s="21"/>
      <c r="J106" s="21"/>
      <c r="K106" s="21"/>
      <c r="L106" s="21"/>
      <c r="M106" s="62" t="str">
        <f>IF(A106&gt;$B$113,"",
SQRT(MMULT(MMULT(C244:INDEX(C244:L244,1,$B$112),$C$137:INDEX($C$137:$L$146,$B$112,$B$112)),INDEX($B$251:$CW$260,1,$A106):INDEX($B$251:$CW$260,$B$112,$A106)))
)</f>
        <v/>
      </c>
      <c r="N106" s="63" t="str">
        <f t="shared" si="4"/>
        <v/>
      </c>
      <c r="O106" s="6"/>
      <c r="P106" s="5"/>
    </row>
    <row r="107" spans="1:16" x14ac:dyDescent="0.3">
      <c r="A107" s="66">
        <f t="shared" si="5"/>
        <v>97</v>
      </c>
      <c r="B107" s="69"/>
      <c r="C107" s="21"/>
      <c r="D107" s="21"/>
      <c r="E107" s="21"/>
      <c r="F107" s="21"/>
      <c r="G107" s="21"/>
      <c r="H107" s="21"/>
      <c r="I107" s="21"/>
      <c r="J107" s="21"/>
      <c r="K107" s="21"/>
      <c r="L107" s="21"/>
      <c r="M107" s="62" t="str">
        <f>IF(A107&gt;$B$113,"",
SQRT(MMULT(MMULT(C245:INDEX(C245:L245,1,$B$112),$C$137:INDEX($C$137:$L$146,$B$112,$B$112)),INDEX($B$251:$CW$260,1,$A107):INDEX($B$251:$CW$260,$B$112,$A107)))
)</f>
        <v/>
      </c>
      <c r="N107" s="63" t="str">
        <f t="shared" ref="N107:N110" si="6">IFERROR(MATCH(M107,$B$263:$B$272,0),"")</f>
        <v/>
      </c>
      <c r="O107" s="6"/>
      <c r="P107" s="5"/>
    </row>
    <row r="108" spans="1:16" x14ac:dyDescent="0.3">
      <c r="A108" s="66">
        <f t="shared" si="5"/>
        <v>98</v>
      </c>
      <c r="B108" s="69"/>
      <c r="C108" s="21"/>
      <c r="D108" s="21"/>
      <c r="E108" s="21"/>
      <c r="F108" s="21"/>
      <c r="G108" s="21"/>
      <c r="H108" s="21"/>
      <c r="I108" s="21"/>
      <c r="J108" s="21"/>
      <c r="K108" s="21"/>
      <c r="L108" s="21"/>
      <c r="M108" s="62" t="str">
        <f>IF(A108&gt;$B$113,"",
SQRT(MMULT(MMULT(C246:INDEX(C246:L246,1,$B$112),$C$137:INDEX($C$137:$L$146,$B$112,$B$112)),INDEX($B$251:$CW$260,1,$A108):INDEX($B$251:$CW$260,$B$112,$A108)))
)</f>
        <v/>
      </c>
      <c r="N108" s="63" t="str">
        <f t="shared" si="6"/>
        <v/>
      </c>
      <c r="O108" s="6"/>
      <c r="P108" s="5"/>
    </row>
    <row r="109" spans="1:16" x14ac:dyDescent="0.3">
      <c r="A109" s="66">
        <f t="shared" si="5"/>
        <v>99</v>
      </c>
      <c r="B109" s="69"/>
      <c r="C109" s="21"/>
      <c r="D109" s="21"/>
      <c r="E109" s="21"/>
      <c r="F109" s="21"/>
      <c r="G109" s="21"/>
      <c r="H109" s="21"/>
      <c r="I109" s="21"/>
      <c r="J109" s="21"/>
      <c r="K109" s="21"/>
      <c r="L109" s="21"/>
      <c r="M109" s="62" t="str">
        <f>IF(A109&gt;$B$113,"",
SQRT(MMULT(MMULT(C247:INDEX(C247:L247,1,$B$112),$C$137:INDEX($C$137:$L$146,$B$112,$B$112)),INDEX($B$251:$CW$260,1,$A109):INDEX($B$251:$CW$260,$B$112,$A109)))
)</f>
        <v/>
      </c>
      <c r="N109" s="63" t="str">
        <f t="shared" si="6"/>
        <v/>
      </c>
      <c r="O109" s="6"/>
      <c r="P109" s="5"/>
    </row>
    <row r="110" spans="1:16" ht="15" thickBot="1" x14ac:dyDescent="0.35">
      <c r="A110" s="66">
        <f t="shared" si="5"/>
        <v>100</v>
      </c>
      <c r="B110" s="70"/>
      <c r="C110" s="28"/>
      <c r="D110" s="28"/>
      <c r="E110" s="28"/>
      <c r="F110" s="28"/>
      <c r="G110" s="28"/>
      <c r="H110" s="28"/>
      <c r="I110" s="28"/>
      <c r="J110" s="28"/>
      <c r="K110" s="28"/>
      <c r="L110" s="28"/>
      <c r="M110" s="64" t="str">
        <f>IF(A110&gt;$B$113,"",
SQRT(MMULT(MMULT(C248:INDEX(C248:L248,1,$B$112),$C$137:INDEX($C$137:$L$146,$B$112,$B$112)),INDEX($B$251:$CW$260,1,$A110):INDEX($B$251:$CW$260,$B$112,$A110)))
)</f>
        <v/>
      </c>
      <c r="N110" s="65" t="str">
        <f t="shared" si="6"/>
        <v/>
      </c>
      <c r="O110" s="6"/>
      <c r="P110" s="5"/>
    </row>
    <row r="111" spans="1:16" ht="15" thickBot="1" x14ac:dyDescent="0.35"/>
    <row r="112" spans="1:16" x14ac:dyDescent="0.3">
      <c r="A112" s="35" t="s">
        <v>16</v>
      </c>
      <c r="B112" s="25">
        <f>COUNTA(C4:L4)</f>
        <v>9</v>
      </c>
    </row>
    <row r="113" spans="1:14" ht="15" thickBot="1" x14ac:dyDescent="0.35">
      <c r="A113" s="74" t="s">
        <v>17</v>
      </c>
      <c r="B113" s="75">
        <f>COUNTA(C11:C110)</f>
        <v>56</v>
      </c>
      <c r="C113" s="9" t="str">
        <f>IF(B113&lt;B112+1,"Недостаточно аналогов. Нужно увеличить выборку или сократить количество параметров!","")</f>
        <v/>
      </c>
    </row>
    <row r="114" spans="1:14" ht="15" thickBot="1" x14ac:dyDescent="0.35">
      <c r="A114" s="31" t="s">
        <v>29</v>
      </c>
      <c r="B114" s="32"/>
      <c r="C114" s="33" t="str">
        <f>IF(C4="","",IF(SUM(C122:INDEX(C122:C131,$B$112,1))=0,"Вариация по параметру отсутствует - данный параметр следует исключить из анализа",""))</f>
        <v/>
      </c>
      <c r="D114" s="33" t="str">
        <f>IF(D4="","",IF(SUM(D122:INDEX(D122:D131,$B$112,1))=0,"Вариация по параметру отсутствует - данный параметр следует исключить из анализа",""))</f>
        <v/>
      </c>
      <c r="E114" s="33" t="str">
        <f>IF(E4="","",IF(SUM(E122:INDEX(E122:E131,$B$112,1))=0,"Вариация по параметру отсутствует - данный параметр следует исключить из анализа",""))</f>
        <v/>
      </c>
      <c r="F114" s="33" t="str">
        <f>IF(F4="","",IF(SUM(F122:INDEX(F122:F131,$B$112,1))=0,"Вариация по параметру отсутствует - данный параметр следует исключить из анализа",""))</f>
        <v/>
      </c>
      <c r="G114" s="33" t="str">
        <f>IF(G4="","",IF(SUM(G122:INDEX(G122:G131,$B$112,1))=0,"Вариация по параметру отсутствует - данный параметр следует исключить из анализа",""))</f>
        <v/>
      </c>
      <c r="H114" s="33" t="str">
        <f>IF(H4="","",IF(SUM(H122:INDEX(H122:H131,$B$112,1))=0,"Вариация по параметру отсутствует - данный параметр следует исключить из анализа",""))</f>
        <v/>
      </c>
      <c r="I114" s="33" t="str">
        <f>IF(I4="","",IF(SUM(I122:INDEX(I122:I131,$B$112,1))=0,"Вариация по параметру отсутствует - данный параметр следует исключить из анализа",""))</f>
        <v/>
      </c>
      <c r="J114" s="33" t="str">
        <f>IF(J4="","",IF(SUM(J122:INDEX(J122:J131,$B$112,1))=0,"Вариация по параметру отсутствует - данный параметр следует исключить из анализа",""))</f>
        <v/>
      </c>
      <c r="K114" s="33" t="str">
        <f>IF(K4="","",IF(SUM(K122:INDEX(K122:K131,$B$112,1))=0,"Вариация по параметру отсутствует - данный параметр следует исключить из анализа",""))</f>
        <v/>
      </c>
      <c r="L114" s="34" t="str">
        <f>IF(L4="","",IF(SUM(L122:INDEX(L122:L131,$B$112,1))=0,"Вариация по параметру отсутствует - данный параметр следует исключить из анализа",""))</f>
        <v/>
      </c>
    </row>
    <row r="115" spans="1:14" ht="15" thickBot="1" x14ac:dyDescent="0.35"/>
    <row r="116" spans="1:14" x14ac:dyDescent="0.3">
      <c r="A116" s="35" t="s">
        <v>15</v>
      </c>
      <c r="B116" s="38">
        <f>AVERAGE(B11:B110)</f>
        <v>9256.6071428571431</v>
      </c>
      <c r="C116" s="38">
        <f>IFERROR(AVERAGE(C11:C110),"")</f>
        <v>16635</v>
      </c>
      <c r="D116" s="38">
        <f t="shared" ref="D116:L116" si="7">IFERROR(AVERAGE(D11:D110),"")</f>
        <v>4.9642857142857144</v>
      </c>
      <c r="E116" s="38">
        <f t="shared" si="7"/>
        <v>6.8392857142857144</v>
      </c>
      <c r="F116" s="38">
        <f t="shared" si="7"/>
        <v>30.892857142857142</v>
      </c>
      <c r="G116" s="38">
        <f t="shared" si="7"/>
        <v>4.5357142857142856</v>
      </c>
      <c r="H116" s="38">
        <f t="shared" si="7"/>
        <v>6.25</v>
      </c>
      <c r="I116" s="38">
        <f t="shared" si="7"/>
        <v>4.9285714285714288</v>
      </c>
      <c r="J116" s="38">
        <f t="shared" si="7"/>
        <v>2.1607142857142856</v>
      </c>
      <c r="K116" s="38">
        <f t="shared" si="7"/>
        <v>3.0357142857142856</v>
      </c>
      <c r="L116" s="38" t="str">
        <f t="shared" si="7"/>
        <v/>
      </c>
      <c r="M116" s="39">
        <f t="shared" ref="M116" si="8">AVERAGE(M11:M110)</f>
        <v>3.7663038377993594</v>
      </c>
      <c r="N116" s="2"/>
    </row>
    <row r="117" spans="1:14" x14ac:dyDescent="0.3">
      <c r="A117" s="40" t="s">
        <v>18</v>
      </c>
      <c r="B117" s="37">
        <f>_xlfn.VAR.S(B11:B110)</f>
        <v>34689313.733766228</v>
      </c>
      <c r="C117" s="37">
        <f>IFERROR(_xlfn.VAR.S(C11:C110),"")</f>
        <v>1123042465.4545455</v>
      </c>
      <c r="D117" s="37">
        <f t="shared" ref="D117:L117" si="9">IFERROR(_xlfn.VAR.S(D11:D110),"")</f>
        <v>3.7077922077922061</v>
      </c>
      <c r="E117" s="37">
        <f t="shared" si="9"/>
        <v>0.46461038961039047</v>
      </c>
      <c r="F117" s="37">
        <f t="shared" si="9"/>
        <v>558.38831168831177</v>
      </c>
      <c r="G117" s="37">
        <f t="shared" si="9"/>
        <v>5.8532467532467516</v>
      </c>
      <c r="H117" s="37">
        <f t="shared" si="9"/>
        <v>4.0090909090909088</v>
      </c>
      <c r="I117" s="37">
        <f t="shared" si="9"/>
        <v>4.2129870129870142</v>
      </c>
      <c r="J117" s="37">
        <f t="shared" si="9"/>
        <v>3.7737012987012988</v>
      </c>
      <c r="K117" s="37">
        <f t="shared" si="9"/>
        <v>7.5623376623376624</v>
      </c>
      <c r="L117" s="37" t="str">
        <f t="shared" si="9"/>
        <v/>
      </c>
      <c r="M117" s="41"/>
    </row>
    <row r="118" spans="1:14" ht="15" thickBot="1" x14ac:dyDescent="0.35">
      <c r="A118" s="36" t="s">
        <v>19</v>
      </c>
      <c r="B118" s="42">
        <f>B117^0.5</f>
        <v>5889.7634701035513</v>
      </c>
      <c r="C118" s="42">
        <f>IFERROR(C117^0.5,"")</f>
        <v>33511.825755314283</v>
      </c>
      <c r="D118" s="42">
        <f t="shared" ref="D118:L118" si="10">IFERROR(D117^0.5,"")</f>
        <v>1.9255628288353008</v>
      </c>
      <c r="E118" s="42">
        <f t="shared" si="10"/>
        <v>0.68162334878610964</v>
      </c>
      <c r="F118" s="42">
        <f t="shared" si="10"/>
        <v>23.630241464875297</v>
      </c>
      <c r="G118" s="42">
        <f t="shared" si="10"/>
        <v>2.4193484150173061</v>
      </c>
      <c r="H118" s="42">
        <f t="shared" si="10"/>
        <v>2.002271437415744</v>
      </c>
      <c r="I118" s="42">
        <f t="shared" si="10"/>
        <v>2.0525562143305636</v>
      </c>
      <c r="J118" s="42">
        <f t="shared" si="10"/>
        <v>1.9426016829760286</v>
      </c>
      <c r="K118" s="42">
        <f t="shared" si="10"/>
        <v>2.749970483902993</v>
      </c>
      <c r="L118" s="42" t="str">
        <f t="shared" si="10"/>
        <v/>
      </c>
      <c r="M118" s="43"/>
    </row>
    <row r="120" spans="1:14" ht="15" thickBot="1" x14ac:dyDescent="0.35">
      <c r="A120" s="3" t="s">
        <v>20</v>
      </c>
      <c r="B120" s="3"/>
      <c r="C120" s="1">
        <v>1</v>
      </c>
      <c r="D120">
        <f>IF(OR(C120="",D$4=""),"",C120+1)</f>
        <v>2</v>
      </c>
      <c r="E120">
        <f t="shared" ref="E120:L120" si="11">IF(OR(D120="",E$4=""),"",D120+1)</f>
        <v>3</v>
      </c>
      <c r="F120">
        <f t="shared" si="11"/>
        <v>4</v>
      </c>
      <c r="G120">
        <f t="shared" si="11"/>
        <v>5</v>
      </c>
      <c r="H120">
        <f t="shared" si="11"/>
        <v>6</v>
      </c>
      <c r="I120">
        <f t="shared" si="11"/>
        <v>7</v>
      </c>
      <c r="J120">
        <f t="shared" si="11"/>
        <v>8</v>
      </c>
      <c r="K120">
        <f t="shared" si="11"/>
        <v>9</v>
      </c>
      <c r="L120" t="str">
        <f t="shared" si="11"/>
        <v/>
      </c>
      <c r="N120" s="2"/>
    </row>
    <row r="121" spans="1:14" x14ac:dyDescent="0.3">
      <c r="B121" s="22"/>
      <c r="C121" s="12" t="s">
        <v>3</v>
      </c>
      <c r="D121" s="12" t="s">
        <v>4</v>
      </c>
      <c r="E121" s="12" t="s">
        <v>5</v>
      </c>
      <c r="F121" s="12" t="s">
        <v>6</v>
      </c>
      <c r="G121" s="12" t="s">
        <v>7</v>
      </c>
      <c r="H121" s="12" t="s">
        <v>8</v>
      </c>
      <c r="I121" s="12" t="s">
        <v>9</v>
      </c>
      <c r="J121" s="12" t="s">
        <v>10</v>
      </c>
      <c r="K121" s="12" t="s">
        <v>11</v>
      </c>
      <c r="L121" s="13" t="s">
        <v>12</v>
      </c>
    </row>
    <row r="122" spans="1:14" x14ac:dyDescent="0.3">
      <c r="A122">
        <f t="array" ref="A122:A131">TRANSPOSE(C120:L120)</f>
        <v>1</v>
      </c>
      <c r="B122" s="44" t="s">
        <v>3</v>
      </c>
      <c r="C122" s="20">
        <f>IF(OR(C$120="",$A122=""),"",_xlfn.COVARIANCE.S(INDEX($C$11:$L$110,1,C$120):INDEX($C$11:$L$110,$B$113,C$120),INDEX($C$11:$L$110,1,$A122):INDEX($C$11:$L$110,$B$113,$A122)))</f>
        <v>1123042465.4545455</v>
      </c>
      <c r="D122" s="20">
        <f>IF(OR(D$120="",$A122=""),"",_xlfn.COVARIANCE.S(INDEX($C$11:$L$110,1,D$120):INDEX($C$11:$L$110,$B$113,D$120),INDEX($C$11:$L$110,1,$A122):INDEX($C$11:$L$110,$B$113,$A122)))</f>
        <v>-15445.272727272735</v>
      </c>
      <c r="E122" s="20">
        <f>IF(OR(E$120="",$A122=""),"",_xlfn.COVARIANCE.S(INDEX($C$11:$L$110,1,E$120):INDEX($C$11:$L$110,$B$113,E$120),INDEX($C$11:$L$110,1,$A122):INDEX($C$11:$L$110,$B$113,$A122)))</f>
        <v>2100.2727272727275</v>
      </c>
      <c r="F122" s="20">
        <f>IF(OR(F$120="",$A122=""),"",_xlfn.COVARIANCE.S(INDEX($C$11:$L$110,1,F$120):INDEX($C$11:$L$110,$B$113,F$120),INDEX($C$11:$L$110,1,$A122):INDEX($C$11:$L$110,$B$113,$A122)))</f>
        <v>-59058.909090909088</v>
      </c>
      <c r="G122" s="20">
        <f>IF(OR(G$120="",$A122=""),"",_xlfn.COVARIANCE.S(INDEX($C$11:$L$110,1,G$120):INDEX($C$11:$L$110,$B$113,G$120),INDEX($C$11:$L$110,1,$A122):INDEX($C$11:$L$110,$B$113,$A122)))</f>
        <v>9445.2727272727243</v>
      </c>
      <c r="H122" s="20">
        <f>IF(OR(H$120="",$A122=""),"",_xlfn.COVARIANCE.S(INDEX($C$11:$L$110,1,H$120):INDEX($C$11:$L$110,$B$113,H$120),INDEX($C$11:$L$110,1,$A122):INDEX($C$11:$L$110,$B$113,$A122)))</f>
        <v>3558</v>
      </c>
      <c r="I122" s="20">
        <f>IF(OR(I$120="",$A122=""),"",_xlfn.COVARIANCE.S(INDEX($C$11:$L$110,1,I$120):INDEX($C$11:$L$110,$B$113,I$120),INDEX($C$11:$L$110,1,$A122):INDEX($C$11:$L$110,$B$113,$A122)))</f>
        <v>-3020.7272727272707</v>
      </c>
      <c r="J122" s="20">
        <f>IF(OR(J$120="",$A122=""),"",_xlfn.COVARIANCE.S(INDEX($C$11:$L$110,1,J$120):INDEX($C$11:$L$110,$B$113,J$120),INDEX($C$11:$L$110,1,$A122):INDEX($C$11:$L$110,$B$113,$A122)))</f>
        <v>-12777.363636363636</v>
      </c>
      <c r="K122" s="20">
        <f>IF(OR(K$120="",$A122=""),"",_xlfn.COVARIANCE.S(INDEX($C$11:$L$110,1,K$120):INDEX($C$11:$L$110,$B$113,K$120),INDEX($C$11:$L$110,1,$A122):INDEX($C$11:$L$110,$B$113,$A122)))</f>
        <v>-22485.818181818173</v>
      </c>
      <c r="L122" s="45" t="str">
        <f>IF(OR(L$120="",$A122=""),"",_xlfn.COVARIANCE.S(INDEX($C$11:$L$110,1,L$120):INDEX($C$11:$L$110,$B$113,L$120),INDEX($C$11:$L$110,1,$A122):INDEX($C$11:$L$110,$B$113,$A122)))</f>
        <v/>
      </c>
    </row>
    <row r="123" spans="1:14" x14ac:dyDescent="0.3">
      <c r="A123">
        <v>2</v>
      </c>
      <c r="B123" s="44" t="s">
        <v>4</v>
      </c>
      <c r="C123" s="20">
        <f>IF(OR(C$120="",$A123=""),"",_xlfn.COVARIANCE.S(INDEX($C$11:$L$110,1,C$120):INDEX($C$11:$L$110,$B$113,C$120),INDEX($C$11:$L$110,1,$A123):INDEX($C$11:$L$110,$B$113,$A123)))</f>
        <v>-15445.272727272735</v>
      </c>
      <c r="D123" s="20">
        <f>IF(OR(D$120="",$A123=""),"",_xlfn.COVARIANCE.S(INDEX($C$11:$L$110,1,D$120):INDEX($C$11:$L$110,$B$113,D$120),INDEX($C$11:$L$110,1,$A123):INDEX($C$11:$L$110,$B$113,$A123)))</f>
        <v>3.7077922077922101</v>
      </c>
      <c r="E123" s="20">
        <f>IF(OR(E$120="",$A123=""),"",_xlfn.COVARIANCE.S(INDEX($C$11:$L$110,1,E$120):INDEX($C$11:$L$110,$B$113,E$120),INDEX($C$11:$L$110,1,$A123):INDEX($C$11:$L$110,$B$113,$A123)))</f>
        <v>-0.11493506493506495</v>
      </c>
      <c r="F123" s="20">
        <f>IF(OR(F$120="",$A123=""),"",_xlfn.COVARIANCE.S(INDEX($C$11:$L$110,1,F$120):INDEX($C$11:$L$110,$B$113,F$120),INDEX($C$11:$L$110,1,$A123):INDEX($C$11:$L$110,$B$113,$A123)))</f>
        <v>-3.7129870129870133</v>
      </c>
      <c r="G123" s="20">
        <f>IF(OR(G$120="",$A123=""),"",_xlfn.COVARIANCE.S(INDEX($C$11:$L$110,1,G$120):INDEX($C$11:$L$110,$B$113,G$120),INDEX($C$11:$L$110,1,$A123):INDEX($C$11:$L$110,$B$113,$A123)))</f>
        <v>-0.50779220779220779</v>
      </c>
      <c r="H123" s="20">
        <f>IF(OR(H$120="",$A123=""),"",_xlfn.COVARIANCE.S(INDEX($C$11:$L$110,1,H$120):INDEX($C$11:$L$110,$B$113,H$120),INDEX($C$11:$L$110,1,$A123):INDEX($C$11:$L$110,$B$113,$A123)))</f>
        <v>-0.13636363636363627</v>
      </c>
      <c r="I123" s="20">
        <f>IF(OR(I$120="",$A123=""),"",_xlfn.COVARIANCE.S(INDEX($C$11:$L$110,1,I$120):INDEX($C$11:$L$110,$B$113,I$120),INDEX($C$11:$L$110,1,$A123):INDEX($C$11:$L$110,$B$113,$A123)))</f>
        <v>-0.14805194805194818</v>
      </c>
      <c r="J123" s="20">
        <f>IF(OR(J$120="",$A123=""),"",_xlfn.COVARIANCE.S(INDEX($C$11:$L$110,1,J$120):INDEX($C$11:$L$110,$B$113,J$120),INDEX($C$11:$L$110,1,$A123):INDEX($C$11:$L$110,$B$113,$A123)))</f>
        <v>0.75129870129870113</v>
      </c>
      <c r="K123" s="20">
        <f>IF(OR(K$120="",$A123=""),"",_xlfn.COVARIANCE.S(INDEX($C$11:$L$110,1,K$120):INDEX($C$11:$L$110,$B$113,K$120),INDEX($C$11:$L$110,1,$A123):INDEX($C$11:$L$110,$B$113,$A123)))</f>
        <v>1.6012987012987019</v>
      </c>
      <c r="L123" s="45" t="str">
        <f>IF(OR(L$120="",$A123=""),"",_xlfn.COVARIANCE.S(INDEX($C$11:$L$110,1,L$120):INDEX($C$11:$L$110,$B$113,L$120),INDEX($C$11:$L$110,1,$A123):INDEX($C$11:$L$110,$B$113,$A123)))</f>
        <v/>
      </c>
    </row>
    <row r="124" spans="1:14" x14ac:dyDescent="0.3">
      <c r="A124">
        <v>3</v>
      </c>
      <c r="B124" s="44" t="s">
        <v>5</v>
      </c>
      <c r="C124" s="20">
        <f>IF(OR(C$120="",$A124=""),"",_xlfn.COVARIANCE.S(INDEX($C$11:$L$110,1,C$120):INDEX($C$11:$L$110,$B$113,C$120),INDEX($C$11:$L$110,1,$A124):INDEX($C$11:$L$110,$B$113,$A124)))</f>
        <v>2100.2727272727275</v>
      </c>
      <c r="D124" s="20">
        <f>IF(OR(D$120="",$A124=""),"",_xlfn.COVARIANCE.S(INDEX($C$11:$L$110,1,D$120):INDEX($C$11:$L$110,$B$113,D$120),INDEX($C$11:$L$110,1,$A124):INDEX($C$11:$L$110,$B$113,$A124)))</f>
        <v>-0.11493506493506495</v>
      </c>
      <c r="E124" s="20">
        <f>IF(OR(E$120="",$A124=""),"",_xlfn.COVARIANCE.S(INDEX($C$11:$L$110,1,E$120):INDEX($C$11:$L$110,$B$113,E$120),INDEX($C$11:$L$110,1,$A124):INDEX($C$11:$L$110,$B$113,$A124)))</f>
        <v>0.46461038961039047</v>
      </c>
      <c r="F124" s="20">
        <f>IF(OR(F$120="",$A124=""),"",_xlfn.COVARIANCE.S(INDEX($C$11:$L$110,1,F$120):INDEX($C$11:$L$110,$B$113,F$120),INDEX($C$11:$L$110,1,$A124):INDEX($C$11:$L$110,$B$113,$A124)))</f>
        <v>-3.3993506493506485</v>
      </c>
      <c r="G124" s="20">
        <f>IF(OR(G$120="",$A124=""),"",_xlfn.COVARIANCE.S(INDEX($C$11:$L$110,1,G$120):INDEX($C$11:$L$110,$B$113,G$120),INDEX($C$11:$L$110,1,$A124):INDEX($C$11:$L$110,$B$113,$A124)))</f>
        <v>8.7662337662337622E-2</v>
      </c>
      <c r="H124" s="20">
        <f>IF(OR(H$120="",$A124=""),"",_xlfn.COVARIANCE.S(INDEX($C$11:$L$110,1,H$120):INDEX($C$11:$L$110,$B$113,H$120),INDEX($C$11:$L$110,1,$A124):INDEX($C$11:$L$110,$B$113,$A124)))</f>
        <v>-0.12272727272727252</v>
      </c>
      <c r="I124" s="20">
        <f>IF(OR(I$120="",$A124=""),"",_xlfn.COVARIANCE.S(INDEX($C$11:$L$110,1,I$120):INDEX($C$11:$L$110,$B$113,I$120),INDEX($C$11:$L$110,1,$A124):INDEX($C$11:$L$110,$B$113,$A124)))</f>
        <v>-6.6233766233766242E-2</v>
      </c>
      <c r="J124" s="20">
        <f>IF(OR(J$120="",$A124=""),"",_xlfn.COVARIANCE.S(INDEX($C$11:$L$110,1,J$120):INDEX($C$11:$L$110,$B$113,J$120),INDEX($C$11:$L$110,1,$A124):INDEX($C$11:$L$110,$B$113,$A124)))</f>
        <v>-0.13733766233766254</v>
      </c>
      <c r="K124" s="20">
        <f>IF(OR(K$120="",$A124=""),"",_xlfn.COVARIANCE.S(INDEX($C$11:$L$110,1,K$120):INDEX($C$11:$L$110,$B$113,K$120),INDEX($C$11:$L$110,1,$A124):INDEX($C$11:$L$110,$B$113,$A124)))</f>
        <v>-0.64870129870129845</v>
      </c>
      <c r="L124" s="45" t="str">
        <f>IF(OR(L$120="",$A124=""),"",_xlfn.COVARIANCE.S(INDEX($C$11:$L$110,1,L$120):INDEX($C$11:$L$110,$B$113,L$120),INDEX($C$11:$L$110,1,$A124):INDEX($C$11:$L$110,$B$113,$A124)))</f>
        <v/>
      </c>
    </row>
    <row r="125" spans="1:14" x14ac:dyDescent="0.3">
      <c r="A125">
        <v>4</v>
      </c>
      <c r="B125" s="44" t="s">
        <v>6</v>
      </c>
      <c r="C125" s="20">
        <f>IF(OR(C$120="",$A125=""),"",_xlfn.COVARIANCE.S(INDEX($C$11:$L$110,1,C$120):INDEX($C$11:$L$110,$B$113,C$120),INDEX($C$11:$L$110,1,$A125):INDEX($C$11:$L$110,$B$113,$A125)))</f>
        <v>-59058.909090909088</v>
      </c>
      <c r="D125" s="20">
        <f>IF(OR(D$120="",$A125=""),"",_xlfn.COVARIANCE.S(INDEX($C$11:$L$110,1,D$120):INDEX($C$11:$L$110,$B$113,D$120),INDEX($C$11:$L$110,1,$A125):INDEX($C$11:$L$110,$B$113,$A125)))</f>
        <v>-3.7129870129870133</v>
      </c>
      <c r="E125" s="20">
        <f>IF(OR(E$120="",$A125=""),"",_xlfn.COVARIANCE.S(INDEX($C$11:$L$110,1,E$120):INDEX($C$11:$L$110,$B$113,E$120),INDEX($C$11:$L$110,1,$A125):INDEX($C$11:$L$110,$B$113,$A125)))</f>
        <v>-3.3993506493506485</v>
      </c>
      <c r="F125" s="20">
        <f>IF(OR(F$120="",$A125=""),"",_xlfn.COVARIANCE.S(INDEX($C$11:$L$110,1,F$120):INDEX($C$11:$L$110,$B$113,F$120),INDEX($C$11:$L$110,1,$A125):INDEX($C$11:$L$110,$B$113,$A125)))</f>
        <v>558.38831168831177</v>
      </c>
      <c r="G125" s="20">
        <f>IF(OR(G$120="",$A125=""),"",_xlfn.COVARIANCE.S(INDEX($C$11:$L$110,1,G$120):INDEX($C$11:$L$110,$B$113,G$120),INDEX($C$11:$L$110,1,$A125):INDEX($C$11:$L$110,$B$113,$A125)))</f>
        <v>2.0584415584415581</v>
      </c>
      <c r="H125" s="20">
        <f>IF(OR(H$120="",$A125=""),"",_xlfn.COVARIANCE.S(INDEX($C$11:$L$110,1,H$120):INDEX($C$11:$L$110,$B$113,H$120),INDEX($C$11:$L$110,1,$A125):INDEX($C$11:$L$110,$B$113,$A125)))</f>
        <v>5.3727272727272739</v>
      </c>
      <c r="I125" s="20">
        <f>IF(OR(I$120="",$A125=""),"",_xlfn.COVARIANCE.S(INDEX($C$11:$L$110,1,I$120):INDEX($C$11:$L$110,$B$113,I$120),INDEX($C$11:$L$110,1,$A125):INDEX($C$11:$L$110,$B$113,$A125)))</f>
        <v>3.9194805194805178</v>
      </c>
      <c r="J125" s="20">
        <f>IF(OR(J$120="",$A125=""),"",_xlfn.COVARIANCE.S(INDEX($C$11:$L$110,1,J$120):INDEX($C$11:$L$110,$B$113,J$120),INDEX($C$11:$L$110,1,$A125):INDEX($C$11:$L$110,$B$113,$A125)))</f>
        <v>6.2357142857142849</v>
      </c>
      <c r="K125" s="20">
        <f>IF(OR(K$120="",$A125=""),"",_xlfn.COVARIANCE.S(INDEX($C$11:$L$110,1,K$120):INDEX($C$11:$L$110,$B$113,K$120),INDEX($C$11:$L$110,1,$A125):INDEX($C$11:$L$110,$B$113,$A125)))</f>
        <v>-2.4506493506493494</v>
      </c>
      <c r="L125" s="45" t="str">
        <f>IF(OR(L$120="",$A125=""),"",_xlfn.COVARIANCE.S(INDEX($C$11:$L$110,1,L$120):INDEX($C$11:$L$110,$B$113,L$120),INDEX($C$11:$L$110,1,$A125):INDEX($C$11:$L$110,$B$113,$A125)))</f>
        <v/>
      </c>
    </row>
    <row r="126" spans="1:14" x14ac:dyDescent="0.3">
      <c r="A126">
        <v>5</v>
      </c>
      <c r="B126" s="44" t="s">
        <v>7</v>
      </c>
      <c r="C126" s="20">
        <f>IF(OR(C$120="",$A126=""),"",_xlfn.COVARIANCE.S(INDEX($C$11:$L$110,1,C$120):INDEX($C$11:$L$110,$B$113,C$120),INDEX($C$11:$L$110,1,$A126):INDEX($C$11:$L$110,$B$113,$A126)))</f>
        <v>9445.2727272727243</v>
      </c>
      <c r="D126" s="20">
        <f>IF(OR(D$120="",$A126=""),"",_xlfn.COVARIANCE.S(INDEX($C$11:$L$110,1,D$120):INDEX($C$11:$L$110,$B$113,D$120),INDEX($C$11:$L$110,1,$A126):INDEX($C$11:$L$110,$B$113,$A126)))</f>
        <v>-0.50779220779220779</v>
      </c>
      <c r="E126" s="20">
        <f>IF(OR(E$120="",$A126=""),"",_xlfn.COVARIANCE.S(INDEX($C$11:$L$110,1,E$120):INDEX($C$11:$L$110,$B$113,E$120),INDEX($C$11:$L$110,1,$A126):INDEX($C$11:$L$110,$B$113,$A126)))</f>
        <v>8.7662337662337622E-2</v>
      </c>
      <c r="F126" s="20">
        <f>IF(OR(F$120="",$A126=""),"",_xlfn.COVARIANCE.S(INDEX($C$11:$L$110,1,F$120):INDEX($C$11:$L$110,$B$113,F$120),INDEX($C$11:$L$110,1,$A126):INDEX($C$11:$L$110,$B$113,$A126)))</f>
        <v>2.0584415584415581</v>
      </c>
      <c r="G126" s="20">
        <f>IF(OR(G$120="",$A126=""),"",_xlfn.COVARIANCE.S(INDEX($C$11:$L$110,1,G$120):INDEX($C$11:$L$110,$B$113,G$120),INDEX($C$11:$L$110,1,$A126):INDEX($C$11:$L$110,$B$113,$A126)))</f>
        <v>5.8532467532467534</v>
      </c>
      <c r="H126" s="20">
        <f>IF(OR(H$120="",$A126=""),"",_xlfn.COVARIANCE.S(INDEX($C$11:$L$110,1,H$120):INDEX($C$11:$L$110,$B$113,H$120),INDEX($C$11:$L$110,1,$A126):INDEX($C$11:$L$110,$B$113,$A126)))</f>
        <v>-0.6818181818181821</v>
      </c>
      <c r="I126" s="20">
        <f>IF(OR(I$120="",$A126=""),"",_xlfn.COVARIANCE.S(INDEX($C$11:$L$110,1,I$120):INDEX($C$11:$L$110,$B$113,I$120),INDEX($C$11:$L$110,1,$A126):INDEX($C$11:$L$110,$B$113,$A126)))</f>
        <v>0.38441558441558432</v>
      </c>
      <c r="J126" s="20">
        <f>IF(OR(J$120="",$A126=""),"",_xlfn.COVARIANCE.S(INDEX($C$11:$L$110,1,J$120):INDEX($C$11:$L$110,$B$113,J$120),INDEX($C$11:$L$110,1,$A126):INDEX($C$11:$L$110,$B$113,$A126)))</f>
        <v>0.29415584415584434</v>
      </c>
      <c r="K126" s="20">
        <f>IF(OR(K$120="",$A126=""),"",_xlfn.COVARIANCE.S(INDEX($C$11:$L$110,1,K$120):INDEX($C$11:$L$110,$B$113,K$120),INDEX($C$11:$L$110,1,$A126):INDEX($C$11:$L$110,$B$113,$A126)))</f>
        <v>-1.9480519480519411E-2</v>
      </c>
      <c r="L126" s="45" t="str">
        <f>IF(OR(L$120="",$A126=""),"",_xlfn.COVARIANCE.S(INDEX($C$11:$L$110,1,L$120):INDEX($C$11:$L$110,$B$113,L$120),INDEX($C$11:$L$110,1,$A126):INDEX($C$11:$L$110,$B$113,$A126)))</f>
        <v/>
      </c>
    </row>
    <row r="127" spans="1:14" x14ac:dyDescent="0.3">
      <c r="A127">
        <v>6</v>
      </c>
      <c r="B127" s="44" t="s">
        <v>8</v>
      </c>
      <c r="C127" s="20">
        <f>IF(OR(C$120="",$A127=""),"",_xlfn.COVARIANCE.S(INDEX($C$11:$L$110,1,C$120):INDEX($C$11:$L$110,$B$113,C$120),INDEX($C$11:$L$110,1,$A127):INDEX($C$11:$L$110,$B$113,$A127)))</f>
        <v>3558</v>
      </c>
      <c r="D127" s="20">
        <f>IF(OR(D$120="",$A127=""),"",_xlfn.COVARIANCE.S(INDEX($C$11:$L$110,1,D$120):INDEX($C$11:$L$110,$B$113,D$120),INDEX($C$11:$L$110,1,$A127):INDEX($C$11:$L$110,$B$113,$A127)))</f>
        <v>-0.13636363636363627</v>
      </c>
      <c r="E127" s="20">
        <f>IF(OR(E$120="",$A127=""),"",_xlfn.COVARIANCE.S(INDEX($C$11:$L$110,1,E$120):INDEX($C$11:$L$110,$B$113,E$120),INDEX($C$11:$L$110,1,$A127):INDEX($C$11:$L$110,$B$113,$A127)))</f>
        <v>-0.12272727272727252</v>
      </c>
      <c r="F127" s="20">
        <f>IF(OR(F$120="",$A127=""),"",_xlfn.COVARIANCE.S(INDEX($C$11:$L$110,1,F$120):INDEX($C$11:$L$110,$B$113,F$120),INDEX($C$11:$L$110,1,$A127):INDEX($C$11:$L$110,$B$113,$A127)))</f>
        <v>5.3727272727272739</v>
      </c>
      <c r="G127" s="20">
        <f>IF(OR(G$120="",$A127=""),"",_xlfn.COVARIANCE.S(INDEX($C$11:$L$110,1,G$120):INDEX($C$11:$L$110,$B$113,G$120),INDEX($C$11:$L$110,1,$A127):INDEX($C$11:$L$110,$B$113,$A127)))</f>
        <v>-0.6818181818181821</v>
      </c>
      <c r="H127" s="20">
        <f>IF(OR(H$120="",$A127=""),"",_xlfn.COVARIANCE.S(INDEX($C$11:$L$110,1,H$120):INDEX($C$11:$L$110,$B$113,H$120),INDEX($C$11:$L$110,1,$A127):INDEX($C$11:$L$110,$B$113,$A127)))</f>
        <v>4.0090909090909088</v>
      </c>
      <c r="I127" s="20">
        <f>IF(OR(I$120="",$A127=""),"",_xlfn.COVARIANCE.S(INDEX($C$11:$L$110,1,I$120):INDEX($C$11:$L$110,$B$113,I$120),INDEX($C$11:$L$110,1,$A127):INDEX($C$11:$L$110,$B$113,$A127)))</f>
        <v>-0.92727272727272692</v>
      </c>
      <c r="J127" s="20">
        <f>IF(OR(J$120="",$A127=""),"",_xlfn.COVARIANCE.S(INDEX($C$11:$L$110,1,J$120):INDEX($C$11:$L$110,$B$113,J$120),INDEX($C$11:$L$110,1,$A127):INDEX($C$11:$L$110,$B$113,$A127)))</f>
        <v>1.3636363636363572E-2</v>
      </c>
      <c r="K127" s="20">
        <f>IF(OR(K$120="",$A127=""),"",_xlfn.COVARIANCE.S(INDEX($C$11:$L$110,1,K$120):INDEX($C$11:$L$110,$B$113,K$120),INDEX($C$11:$L$110,1,$A127):INDEX($C$11:$L$110,$B$113,$A127)))</f>
        <v>-0.40909090909090923</v>
      </c>
      <c r="L127" s="45" t="str">
        <f>IF(OR(L$120="",$A127=""),"",_xlfn.COVARIANCE.S(INDEX($C$11:$L$110,1,L$120):INDEX($C$11:$L$110,$B$113,L$120),INDEX($C$11:$L$110,1,$A127):INDEX($C$11:$L$110,$B$113,$A127)))</f>
        <v/>
      </c>
    </row>
    <row r="128" spans="1:14" x14ac:dyDescent="0.3">
      <c r="A128">
        <v>7</v>
      </c>
      <c r="B128" s="44" t="s">
        <v>9</v>
      </c>
      <c r="C128" s="20">
        <f>IF(OR(C$120="",$A128=""),"",_xlfn.COVARIANCE.S(INDEX($C$11:$L$110,1,C$120):INDEX($C$11:$L$110,$B$113,C$120),INDEX($C$11:$L$110,1,$A128):INDEX($C$11:$L$110,$B$113,$A128)))</f>
        <v>-3020.7272727272707</v>
      </c>
      <c r="D128" s="20">
        <f>IF(OR(D$120="",$A128=""),"",_xlfn.COVARIANCE.S(INDEX($C$11:$L$110,1,D$120):INDEX($C$11:$L$110,$B$113,D$120),INDEX($C$11:$L$110,1,$A128):INDEX($C$11:$L$110,$B$113,$A128)))</f>
        <v>-0.14805194805194818</v>
      </c>
      <c r="E128" s="20">
        <f>IF(OR(E$120="",$A128=""),"",_xlfn.COVARIANCE.S(INDEX($C$11:$L$110,1,E$120):INDEX($C$11:$L$110,$B$113,E$120),INDEX($C$11:$L$110,1,$A128):INDEX($C$11:$L$110,$B$113,$A128)))</f>
        <v>-6.6233766233766242E-2</v>
      </c>
      <c r="F128" s="20">
        <f>IF(OR(F$120="",$A128=""),"",_xlfn.COVARIANCE.S(INDEX($C$11:$L$110,1,F$120):INDEX($C$11:$L$110,$B$113,F$120),INDEX($C$11:$L$110,1,$A128):INDEX($C$11:$L$110,$B$113,$A128)))</f>
        <v>3.9194805194805178</v>
      </c>
      <c r="G128" s="20">
        <f>IF(OR(G$120="",$A128=""),"",_xlfn.COVARIANCE.S(INDEX($C$11:$L$110,1,G$120):INDEX($C$11:$L$110,$B$113,G$120),INDEX($C$11:$L$110,1,$A128):INDEX($C$11:$L$110,$B$113,$A128)))</f>
        <v>0.38441558441558432</v>
      </c>
      <c r="H128" s="20">
        <f>IF(OR(H$120="",$A128=""),"",_xlfn.COVARIANCE.S(INDEX($C$11:$L$110,1,H$120):INDEX($C$11:$L$110,$B$113,H$120),INDEX($C$11:$L$110,1,$A128):INDEX($C$11:$L$110,$B$113,$A128)))</f>
        <v>-0.92727272727272692</v>
      </c>
      <c r="I128" s="20">
        <f>IF(OR(I$120="",$A128=""),"",_xlfn.COVARIANCE.S(INDEX($C$11:$L$110,1,I$120):INDEX($C$11:$L$110,$B$113,I$120),INDEX($C$11:$L$110,1,$A128):INDEX($C$11:$L$110,$B$113,$A128)))</f>
        <v>4.2129870129870124</v>
      </c>
      <c r="J128" s="20">
        <f>IF(OR(J$120="",$A128=""),"",_xlfn.COVARIANCE.S(INDEX($C$11:$L$110,1,J$120):INDEX($C$11:$L$110,$B$113,J$120),INDEX($C$11:$L$110,1,$A128):INDEX($C$11:$L$110,$B$113,$A128)))</f>
        <v>0.30259740259740253</v>
      </c>
      <c r="K128" s="20">
        <f>IF(OR(K$120="",$A128=""),"",_xlfn.COVARIANCE.S(INDEX($C$11:$L$110,1,K$120):INDEX($C$11:$L$110,$B$113,K$120),INDEX($C$11:$L$110,1,$A128):INDEX($C$11:$L$110,$B$113,$A128)))</f>
        <v>1.2935064935064937</v>
      </c>
      <c r="L128" s="45" t="str">
        <f>IF(OR(L$120="",$A128=""),"",_xlfn.COVARIANCE.S(INDEX($C$11:$L$110,1,L$120):INDEX($C$11:$L$110,$B$113,L$120),INDEX($C$11:$L$110,1,$A128):INDEX($C$11:$L$110,$B$113,$A128)))</f>
        <v/>
      </c>
    </row>
    <row r="129" spans="1:12" x14ac:dyDescent="0.3">
      <c r="A129">
        <v>8</v>
      </c>
      <c r="B129" s="44" t="s">
        <v>10</v>
      </c>
      <c r="C129" s="20">
        <f>IF(OR(C$120="",$A129=""),"",_xlfn.COVARIANCE.S(INDEX($C$11:$L$110,1,C$120):INDEX($C$11:$L$110,$B$113,C$120),INDEX($C$11:$L$110,1,$A129):INDEX($C$11:$L$110,$B$113,$A129)))</f>
        <v>-12777.363636363636</v>
      </c>
      <c r="D129" s="20">
        <f>IF(OR(D$120="",$A129=""),"",_xlfn.COVARIANCE.S(INDEX($C$11:$L$110,1,D$120):INDEX($C$11:$L$110,$B$113,D$120),INDEX($C$11:$L$110,1,$A129):INDEX($C$11:$L$110,$B$113,$A129)))</f>
        <v>0.75129870129870113</v>
      </c>
      <c r="E129" s="20">
        <f>IF(OR(E$120="",$A129=""),"",_xlfn.COVARIANCE.S(INDEX($C$11:$L$110,1,E$120):INDEX($C$11:$L$110,$B$113,E$120),INDEX($C$11:$L$110,1,$A129):INDEX($C$11:$L$110,$B$113,$A129)))</f>
        <v>-0.13733766233766254</v>
      </c>
      <c r="F129" s="20">
        <f>IF(OR(F$120="",$A129=""),"",_xlfn.COVARIANCE.S(INDEX($C$11:$L$110,1,F$120):INDEX($C$11:$L$110,$B$113,F$120),INDEX($C$11:$L$110,1,$A129):INDEX($C$11:$L$110,$B$113,$A129)))</f>
        <v>6.2357142857142849</v>
      </c>
      <c r="G129" s="20">
        <f>IF(OR(G$120="",$A129=""),"",_xlfn.COVARIANCE.S(INDEX($C$11:$L$110,1,G$120):INDEX($C$11:$L$110,$B$113,G$120),INDEX($C$11:$L$110,1,$A129):INDEX($C$11:$L$110,$B$113,$A129)))</f>
        <v>0.29415584415584434</v>
      </c>
      <c r="H129" s="20">
        <f>IF(OR(H$120="",$A129=""),"",_xlfn.COVARIANCE.S(INDEX($C$11:$L$110,1,H$120):INDEX($C$11:$L$110,$B$113,H$120),INDEX($C$11:$L$110,1,$A129):INDEX($C$11:$L$110,$B$113,$A129)))</f>
        <v>1.3636363636363572E-2</v>
      </c>
      <c r="I129" s="20">
        <f>IF(OR(I$120="",$A129=""),"",_xlfn.COVARIANCE.S(INDEX($C$11:$L$110,1,I$120):INDEX($C$11:$L$110,$B$113,I$120),INDEX($C$11:$L$110,1,$A129):INDEX($C$11:$L$110,$B$113,$A129)))</f>
        <v>0.30259740259740253</v>
      </c>
      <c r="J129" s="20">
        <f>IF(OR(J$120="",$A129=""),"",_xlfn.COVARIANCE.S(INDEX($C$11:$L$110,1,J$120):INDEX($C$11:$L$110,$B$113,J$120),INDEX($C$11:$L$110,1,$A129):INDEX($C$11:$L$110,$B$113,$A129)))</f>
        <v>3.7737012987013019</v>
      </c>
      <c r="K129" s="20">
        <f>IF(OR(K$120="",$A129=""),"",_xlfn.COVARIANCE.S(INDEX($C$11:$L$110,1,K$120):INDEX($C$11:$L$110,$B$113,K$120),INDEX($C$11:$L$110,1,$A129):INDEX($C$11:$L$110,$B$113,$A129)))</f>
        <v>0.81233766233766314</v>
      </c>
      <c r="L129" s="45" t="str">
        <f>IF(OR(L$120="",$A129=""),"",_xlfn.COVARIANCE.S(INDEX($C$11:$L$110,1,L$120):INDEX($C$11:$L$110,$B$113,L$120),INDEX($C$11:$L$110,1,$A129):INDEX($C$11:$L$110,$B$113,$A129)))</f>
        <v/>
      </c>
    </row>
    <row r="130" spans="1:12" x14ac:dyDescent="0.3">
      <c r="A130">
        <v>9</v>
      </c>
      <c r="B130" s="44" t="s">
        <v>11</v>
      </c>
      <c r="C130" s="20">
        <f>IF(OR(C$120="",$A130=""),"",_xlfn.COVARIANCE.S(INDEX($C$11:$L$110,1,C$120):INDEX($C$11:$L$110,$B$113,C$120),INDEX($C$11:$L$110,1,$A130):INDEX($C$11:$L$110,$B$113,$A130)))</f>
        <v>-22485.818181818173</v>
      </c>
      <c r="D130" s="20">
        <f>IF(OR(D$120="",$A130=""),"",_xlfn.COVARIANCE.S(INDEX($C$11:$L$110,1,D$120):INDEX($C$11:$L$110,$B$113,D$120),INDEX($C$11:$L$110,1,$A130):INDEX($C$11:$L$110,$B$113,$A130)))</f>
        <v>1.6012987012987019</v>
      </c>
      <c r="E130" s="20">
        <f>IF(OR(E$120="",$A130=""),"",_xlfn.COVARIANCE.S(INDEX($C$11:$L$110,1,E$120):INDEX($C$11:$L$110,$B$113,E$120),INDEX($C$11:$L$110,1,$A130):INDEX($C$11:$L$110,$B$113,$A130)))</f>
        <v>-0.64870129870129845</v>
      </c>
      <c r="F130" s="20">
        <f>IF(OR(F$120="",$A130=""),"",_xlfn.COVARIANCE.S(INDEX($C$11:$L$110,1,F$120):INDEX($C$11:$L$110,$B$113,F$120),INDEX($C$11:$L$110,1,$A130):INDEX($C$11:$L$110,$B$113,$A130)))</f>
        <v>-2.4506493506493494</v>
      </c>
      <c r="G130" s="20">
        <f>IF(OR(G$120="",$A130=""),"",_xlfn.COVARIANCE.S(INDEX($C$11:$L$110,1,G$120):INDEX($C$11:$L$110,$B$113,G$120),INDEX($C$11:$L$110,1,$A130):INDEX($C$11:$L$110,$B$113,$A130)))</f>
        <v>-1.9480519480519411E-2</v>
      </c>
      <c r="H130" s="20">
        <f>IF(OR(H$120="",$A130=""),"",_xlfn.COVARIANCE.S(INDEX($C$11:$L$110,1,H$120):INDEX($C$11:$L$110,$B$113,H$120),INDEX($C$11:$L$110,1,$A130):INDEX($C$11:$L$110,$B$113,$A130)))</f>
        <v>-0.40909090909090923</v>
      </c>
      <c r="I130" s="20">
        <f>IF(OR(I$120="",$A130=""),"",_xlfn.COVARIANCE.S(INDEX($C$11:$L$110,1,I$120):INDEX($C$11:$L$110,$B$113,I$120),INDEX($C$11:$L$110,1,$A130):INDEX($C$11:$L$110,$B$113,$A130)))</f>
        <v>1.2935064935064937</v>
      </c>
      <c r="J130" s="20">
        <f>IF(OR(J$120="",$A130=""),"",_xlfn.COVARIANCE.S(INDEX($C$11:$L$110,1,J$120):INDEX($C$11:$L$110,$B$113,J$120),INDEX($C$11:$L$110,1,$A130):INDEX($C$11:$L$110,$B$113,$A130)))</f>
        <v>0.81233766233766314</v>
      </c>
      <c r="K130" s="20">
        <f>IF(OR(K$120="",$A130=""),"",_xlfn.COVARIANCE.S(INDEX($C$11:$L$110,1,K$120):INDEX($C$11:$L$110,$B$113,K$120),INDEX($C$11:$L$110,1,$A130):INDEX($C$11:$L$110,$B$113,$A130)))</f>
        <v>7.5623376623376632</v>
      </c>
      <c r="L130" s="45" t="str">
        <f>IF(OR(L$120="",$A130=""),"",_xlfn.COVARIANCE.S(INDEX($C$11:$L$110,1,L$120):INDEX($C$11:$L$110,$B$113,L$120),INDEX($C$11:$L$110,1,$A130):INDEX($C$11:$L$110,$B$113,$A130)))</f>
        <v/>
      </c>
    </row>
    <row r="131" spans="1:12" ht="15" thickBot="1" x14ac:dyDescent="0.35">
      <c r="A131" t="str">
        <v/>
      </c>
      <c r="B131" s="46" t="s">
        <v>12</v>
      </c>
      <c r="C131" s="29" t="str">
        <f>IF(OR(C$120="",$A131=""),"",_xlfn.COVARIANCE.S(INDEX($C$11:$L$110,1,C$120):INDEX($C$11:$L$110,$B$113,C$120),INDEX($C$11:$L$110,1,$A131):INDEX($C$11:$L$110,$B$113,$A131)))</f>
        <v/>
      </c>
      <c r="D131" s="29" t="str">
        <f>IF(OR(D$120="",$A131=""),"",_xlfn.COVARIANCE.S(INDEX($C$11:$L$110,1,D$120):INDEX($C$11:$L$110,$B$113,D$120),INDEX($C$11:$L$110,1,$A131):INDEX($C$11:$L$110,$B$113,$A131)))</f>
        <v/>
      </c>
      <c r="E131" s="29" t="str">
        <f>IF(OR(E$120="",$A131=""),"",_xlfn.COVARIANCE.S(INDEX($C$11:$L$110,1,E$120):INDEX($C$11:$L$110,$B$113,E$120),INDEX($C$11:$L$110,1,$A131):INDEX($C$11:$L$110,$B$113,$A131)))</f>
        <v/>
      </c>
      <c r="F131" s="29" t="str">
        <f>IF(OR(F$120="",$A131=""),"",_xlfn.COVARIANCE.S(INDEX($C$11:$L$110,1,F$120):INDEX($C$11:$L$110,$B$113,F$120),INDEX($C$11:$L$110,1,$A131):INDEX($C$11:$L$110,$B$113,$A131)))</f>
        <v/>
      </c>
      <c r="G131" s="29" t="str">
        <f>IF(OR(G$120="",$A131=""),"",_xlfn.COVARIANCE.S(INDEX($C$11:$L$110,1,G$120):INDEX($C$11:$L$110,$B$113,G$120),INDEX($C$11:$L$110,1,$A131):INDEX($C$11:$L$110,$B$113,$A131)))</f>
        <v/>
      </c>
      <c r="H131" s="29" t="str">
        <f>IF(OR(H$120="",$A131=""),"",_xlfn.COVARIANCE.S(INDEX($C$11:$L$110,1,H$120):INDEX($C$11:$L$110,$B$113,H$120),INDEX($C$11:$L$110,1,$A131):INDEX($C$11:$L$110,$B$113,$A131)))</f>
        <v/>
      </c>
      <c r="I131" s="29" t="str">
        <f>IF(OR(I$120="",$A131=""),"",_xlfn.COVARIANCE.S(INDEX($C$11:$L$110,1,I$120):INDEX($C$11:$L$110,$B$113,I$120),INDEX($C$11:$L$110,1,$A131):INDEX($C$11:$L$110,$B$113,$A131)))</f>
        <v/>
      </c>
      <c r="J131" s="29" t="str">
        <f>IF(OR(J$120="",$A131=""),"",_xlfn.COVARIANCE.S(INDEX($C$11:$L$110,1,J$120):INDEX($C$11:$L$110,$B$113,J$120),INDEX($C$11:$L$110,1,$A131):INDEX($C$11:$L$110,$B$113,$A131)))</f>
        <v/>
      </c>
      <c r="K131" s="29" t="str">
        <f>IF(OR(K$120="",$A131=""),"",_xlfn.COVARIANCE.S(INDEX($C$11:$L$110,1,K$120):INDEX($C$11:$L$110,$B$113,K$120),INDEX($C$11:$L$110,1,$A131):INDEX($C$11:$L$110,$B$113,$A131)))</f>
        <v/>
      </c>
      <c r="L131" s="47" t="str">
        <f>IF(OR(L$120="",$A131=""),"",_xlfn.COVARIANCE.S(INDEX($C$11:$L$110,1,L$120):INDEX($C$11:$L$110,$B$113,L$120),INDEX($C$11:$L$110,1,$A131):INDEX($C$11:$L$110,$B$113,$A131)))</f>
        <v/>
      </c>
    </row>
    <row r="132" spans="1:12" ht="15" thickBot="1" x14ac:dyDescent="0.35"/>
    <row r="133" spans="1:12" ht="15" thickBot="1" x14ac:dyDescent="0.35">
      <c r="A133" s="3" t="s">
        <v>30</v>
      </c>
      <c r="C133" s="48">
        <f>MDETERM(C122:INDEX(C122:L131,$B$112,$B$112))</f>
        <v>1495691054679280</v>
      </c>
      <c r="D133" s="85" t="s">
        <v>36</v>
      </c>
      <c r="E133" s="49" t="str">
        <f>IF(C133=0,"Матрица не определена. Дальнейшие расчеты невозможны. Скорректируйте (проверьте) исходные данные!","")</f>
        <v/>
      </c>
    </row>
    <row r="135" spans="1:12" ht="15" thickBot="1" x14ac:dyDescent="0.35">
      <c r="A135" s="3" t="s">
        <v>21</v>
      </c>
    </row>
    <row r="136" spans="1:12" x14ac:dyDescent="0.3">
      <c r="B136" s="22"/>
      <c r="C136" s="12" t="s">
        <v>3</v>
      </c>
      <c r="D136" s="12" t="s">
        <v>4</v>
      </c>
      <c r="E136" s="12" t="s">
        <v>5</v>
      </c>
      <c r="F136" s="12" t="s">
        <v>6</v>
      </c>
      <c r="G136" s="12" t="s">
        <v>7</v>
      </c>
      <c r="H136" s="12" t="s">
        <v>8</v>
      </c>
      <c r="I136" s="12" t="s">
        <v>9</v>
      </c>
      <c r="J136" s="12" t="s">
        <v>10</v>
      </c>
      <c r="K136" s="12" t="s">
        <v>11</v>
      </c>
      <c r="L136" s="13" t="s">
        <v>12</v>
      </c>
    </row>
    <row r="137" spans="1:12" x14ac:dyDescent="0.3">
      <c r="B137" s="44" t="s">
        <v>3</v>
      </c>
      <c r="C137" s="50">
        <f t="array" ref="C137:L146">MINVERSE(C122:INDEX($C$122:$L$131,$B$112,$B$112))</f>
        <v>1.0232226643260495E-9</v>
      </c>
      <c r="D137" s="50">
        <v>2.6484432131932136E-6</v>
      </c>
      <c r="E137" s="50">
        <v>9.7055657185481271E-7</v>
      </c>
      <c r="F137" s="50">
        <v>1.3361050436115623E-7</v>
      </c>
      <c r="G137" s="50">
        <v>-1.7060520668055711E-6</v>
      </c>
      <c r="H137" s="50">
        <v>-1.0867167588758892E-6</v>
      </c>
      <c r="I137" s="50">
        <v>-2.540896684538432E-7</v>
      </c>
      <c r="J137" s="50">
        <v>2.407548516687596E-6</v>
      </c>
      <c r="K137" s="50">
        <v>2.3298625739313157E-6</v>
      </c>
      <c r="L137" s="51" t="e">
        <v>#N/A</v>
      </c>
    </row>
    <row r="138" spans="1:12" x14ac:dyDescent="0.3">
      <c r="B138" s="44" t="s">
        <v>4</v>
      </c>
      <c r="C138" s="50">
        <v>2.6484432131932119E-6</v>
      </c>
      <c r="D138" s="50">
        <v>0.32434740239256399</v>
      </c>
      <c r="E138" s="50">
        <v>-1.2193494419067367E-2</v>
      </c>
      <c r="F138" s="50">
        <v>2.2343835589802093E-3</v>
      </c>
      <c r="G138" s="50">
        <v>2.4747957015932378E-2</v>
      </c>
      <c r="H138" s="50">
        <v>1.1269580256743563E-2</v>
      </c>
      <c r="I138" s="50">
        <v>3.3566887751218265E-2</v>
      </c>
      <c r="J138" s="50">
        <v>-5.1341559671012886E-2</v>
      </c>
      <c r="K138" s="50">
        <v>-6.0679494359910199E-2</v>
      </c>
      <c r="L138" s="51" t="e">
        <v>#N/A</v>
      </c>
    </row>
    <row r="139" spans="1:12" x14ac:dyDescent="0.3">
      <c r="B139" s="44" t="s">
        <v>5</v>
      </c>
      <c r="C139" s="50">
        <v>9.7055657185481398E-7</v>
      </c>
      <c r="D139" s="50">
        <v>-1.219349441906698E-2</v>
      </c>
      <c r="E139" s="50">
        <v>2.6336285427422212</v>
      </c>
      <c r="F139" s="50">
        <v>1.6525712379465641E-2</v>
      </c>
      <c r="G139" s="50">
        <v>-3.8435481304061103E-2</v>
      </c>
      <c r="H139" s="50">
        <v>6.8005254423646758E-2</v>
      </c>
      <c r="I139" s="50">
        <v>-3.1738478692886478E-2</v>
      </c>
      <c r="J139" s="50">
        <v>2.7279178082452806E-2</v>
      </c>
      <c r="K139" s="50">
        <v>0.24281536509008173</v>
      </c>
      <c r="L139" s="51" t="e">
        <v>#N/A</v>
      </c>
    </row>
    <row r="140" spans="1:12" x14ac:dyDescent="0.3">
      <c r="B140" s="44" t="s">
        <v>6</v>
      </c>
      <c r="C140" s="50">
        <v>1.3361050436115674E-7</v>
      </c>
      <c r="D140" s="50">
        <v>2.2343835589802566E-3</v>
      </c>
      <c r="E140" s="50">
        <v>1.6525712379465572E-2</v>
      </c>
      <c r="F140" s="50">
        <v>2.0126126817214623E-3</v>
      </c>
      <c r="G140" s="50">
        <v>-9.675804778344286E-4</v>
      </c>
      <c r="H140" s="50">
        <v>-2.7080922661408056E-3</v>
      </c>
      <c r="I140" s="50">
        <v>-2.5292454896855741E-3</v>
      </c>
      <c r="J140" s="50">
        <v>-2.9880423532672867E-3</v>
      </c>
      <c r="K140" s="50">
        <v>2.5985450327617788E-3</v>
      </c>
      <c r="L140" s="51" t="e">
        <v>#N/A</v>
      </c>
    </row>
    <row r="141" spans="1:12" x14ac:dyDescent="0.3">
      <c r="B141" s="44" t="s">
        <v>7</v>
      </c>
      <c r="C141" s="50">
        <v>-1.7060520668055714E-6</v>
      </c>
      <c r="D141" s="50">
        <v>2.4747957015932333E-2</v>
      </c>
      <c r="E141" s="50">
        <v>-3.8435481304061152E-2</v>
      </c>
      <c r="F141" s="50">
        <v>-9.6758047783443348E-4</v>
      </c>
      <c r="G141" s="50">
        <v>0.18177974295539909</v>
      </c>
      <c r="H141" s="50">
        <v>3.1326635551449891E-2</v>
      </c>
      <c r="I141" s="50">
        <v>-5.5547430867254428E-3</v>
      </c>
      <c r="J141" s="50">
        <v>-2.2534764236487592E-2</v>
      </c>
      <c r="K141" s="50">
        <v>-8.3899527314433182E-3</v>
      </c>
      <c r="L141" s="51" t="e">
        <v>#N/A</v>
      </c>
    </row>
    <row r="142" spans="1:12" x14ac:dyDescent="0.3">
      <c r="B142" s="44" t="s">
        <v>8</v>
      </c>
      <c r="C142" s="50">
        <v>-1.0867167588758883E-6</v>
      </c>
      <c r="D142" s="50">
        <v>1.1269580256743546E-2</v>
      </c>
      <c r="E142" s="50">
        <v>6.8005254423646841E-2</v>
      </c>
      <c r="F142" s="50">
        <v>-2.7080922661408056E-3</v>
      </c>
      <c r="G142" s="50">
        <v>3.132663555144987E-2</v>
      </c>
      <c r="H142" s="50">
        <v>0.27628472546107374</v>
      </c>
      <c r="I142" s="50">
        <v>6.023240351518961E-2</v>
      </c>
      <c r="J142" s="50">
        <v>-8.3099961566791853E-3</v>
      </c>
      <c r="K142" s="50">
        <v>4.9551052498205831E-3</v>
      </c>
      <c r="L142" s="51" t="e">
        <v>#N/A</v>
      </c>
    </row>
    <row r="143" spans="1:12" x14ac:dyDescent="0.3">
      <c r="B143" s="44" t="s">
        <v>9</v>
      </c>
      <c r="C143" s="50">
        <v>-2.5408966845384346E-7</v>
      </c>
      <c r="D143" s="50">
        <v>3.3566887751218216E-2</v>
      </c>
      <c r="E143" s="50">
        <v>-3.1738478692886415E-2</v>
      </c>
      <c r="F143" s="50">
        <v>-2.5292454896855758E-3</v>
      </c>
      <c r="G143" s="50">
        <v>-5.5547430867254523E-3</v>
      </c>
      <c r="H143" s="50">
        <v>6.0232403515189603E-2</v>
      </c>
      <c r="I143" s="50">
        <v>0.27129905844906577</v>
      </c>
      <c r="J143" s="50">
        <v>-1.4650559873620152E-2</v>
      </c>
      <c r="K143" s="50">
        <v>-5.2992170503778989E-2</v>
      </c>
      <c r="L143" s="51" t="e">
        <v>#N/A</v>
      </c>
    </row>
    <row r="144" spans="1:12" x14ac:dyDescent="0.3">
      <c r="B144" s="44" t="s">
        <v>10</v>
      </c>
      <c r="C144" s="50">
        <v>2.4075485166875939E-6</v>
      </c>
      <c r="D144" s="50">
        <v>-5.134155967101308E-2</v>
      </c>
      <c r="E144" s="50">
        <v>2.7279178082453052E-2</v>
      </c>
      <c r="F144" s="50">
        <v>-2.9880423532672794E-3</v>
      </c>
      <c r="G144" s="50">
        <v>-2.2534764236487606E-2</v>
      </c>
      <c r="H144" s="50">
        <v>-8.3099961566791992E-3</v>
      </c>
      <c r="I144" s="50">
        <v>-1.4650559873620173E-2</v>
      </c>
      <c r="J144" s="50">
        <v>0.29445886843613217</v>
      </c>
      <c r="K144" s="50">
        <v>-1.0230395088070924E-2</v>
      </c>
      <c r="L144" s="51" t="e">
        <v>#N/A</v>
      </c>
    </row>
    <row r="145" spans="1:12" x14ac:dyDescent="0.3">
      <c r="B145" s="44" t="s">
        <v>11</v>
      </c>
      <c r="C145" s="50">
        <v>2.3298625739313161E-6</v>
      </c>
      <c r="D145" s="50">
        <v>-6.0679494359910144E-2</v>
      </c>
      <c r="E145" s="50">
        <v>0.24281536509008217</v>
      </c>
      <c r="F145" s="50">
        <v>2.5985450327617888E-3</v>
      </c>
      <c r="G145" s="50">
        <v>-8.3899527314433165E-3</v>
      </c>
      <c r="H145" s="50">
        <v>4.9551052498205501E-3</v>
      </c>
      <c r="I145" s="50">
        <v>-5.299217050377901E-2</v>
      </c>
      <c r="J145" s="50">
        <v>-1.0230395088070962E-2</v>
      </c>
      <c r="K145" s="50">
        <v>0.18409089742249929</v>
      </c>
      <c r="L145" s="51" t="e">
        <v>#N/A</v>
      </c>
    </row>
    <row r="146" spans="1:12" ht="15" thickBot="1" x14ac:dyDescent="0.35">
      <c r="B146" s="46" t="s">
        <v>12</v>
      </c>
      <c r="C146" s="52" t="e">
        <v>#N/A</v>
      </c>
      <c r="D146" s="52" t="e">
        <v>#N/A</v>
      </c>
      <c r="E146" s="52" t="e">
        <v>#N/A</v>
      </c>
      <c r="F146" s="52" t="e">
        <v>#N/A</v>
      </c>
      <c r="G146" s="52" t="e">
        <v>#N/A</v>
      </c>
      <c r="H146" s="52" t="e">
        <v>#N/A</v>
      </c>
      <c r="I146" s="52" t="e">
        <v>#N/A</v>
      </c>
      <c r="J146" s="52" t="e">
        <v>#N/A</v>
      </c>
      <c r="K146" s="52" t="e">
        <v>#N/A</v>
      </c>
      <c r="L146" s="53" t="e">
        <v>#N/A</v>
      </c>
    </row>
    <row r="148" spans="1:12" ht="15" thickBot="1" x14ac:dyDescent="0.35">
      <c r="A148" s="3" t="s">
        <v>22</v>
      </c>
    </row>
    <row r="149" spans="1:12" x14ac:dyDescent="0.3">
      <c r="A149">
        <v>1</v>
      </c>
      <c r="C149" s="54">
        <f>IF(OR($A149&gt;$B$113,C$120=""),"",C$7-C11)</f>
        <v>-56840</v>
      </c>
      <c r="D149" s="24">
        <f t="shared" ref="D149:L149" si="12">IF(OR($A149&gt;$B$113,D$120=""),"",D$7-D11)</f>
        <v>1</v>
      </c>
      <c r="E149" s="24">
        <f t="shared" si="12"/>
        <v>0</v>
      </c>
      <c r="F149" s="24">
        <f t="shared" si="12"/>
        <v>-52</v>
      </c>
      <c r="G149" s="24">
        <f t="shared" si="12"/>
        <v>0</v>
      </c>
      <c r="H149" s="24">
        <f t="shared" si="12"/>
        <v>0</v>
      </c>
      <c r="I149" s="24">
        <f t="shared" si="12"/>
        <v>0</v>
      </c>
      <c r="J149" s="24">
        <f t="shared" si="12"/>
        <v>3</v>
      </c>
      <c r="K149" s="24">
        <f t="shared" si="12"/>
        <v>6</v>
      </c>
      <c r="L149" s="39" t="str">
        <f t="shared" si="12"/>
        <v/>
      </c>
    </row>
    <row r="150" spans="1:12" x14ac:dyDescent="0.3">
      <c r="A150">
        <f>A149+1</f>
        <v>2</v>
      </c>
      <c r="C150" s="55">
        <f t="shared" ref="C150:L150" si="13">IF(OR($A150&gt;$B$113,C$120=""),"",C$7-C12)</f>
        <v>-40</v>
      </c>
      <c r="D150" s="20">
        <f t="shared" si="13"/>
        <v>0</v>
      </c>
      <c r="E150" s="20">
        <f t="shared" si="13"/>
        <v>3</v>
      </c>
      <c r="F150" s="20">
        <f t="shared" si="13"/>
        <v>-47</v>
      </c>
      <c r="G150" s="20">
        <f t="shared" si="13"/>
        <v>1</v>
      </c>
      <c r="H150" s="20">
        <f t="shared" si="13"/>
        <v>0</v>
      </c>
      <c r="I150" s="20">
        <f t="shared" si="13"/>
        <v>0</v>
      </c>
      <c r="J150" s="20">
        <f t="shared" si="13"/>
        <v>0</v>
      </c>
      <c r="K150" s="20">
        <f t="shared" si="13"/>
        <v>0</v>
      </c>
      <c r="L150" s="45" t="str">
        <f t="shared" si="13"/>
        <v/>
      </c>
    </row>
    <row r="151" spans="1:12" x14ac:dyDescent="0.3">
      <c r="A151">
        <f t="shared" ref="A151:A214" si="14">A150+1</f>
        <v>3</v>
      </c>
      <c r="C151" s="55">
        <f t="shared" ref="C151:L151" si="15">IF(OR($A151&gt;$B$113,C$120=""),"",C$7-C13)</f>
        <v>-19330</v>
      </c>
      <c r="D151" s="20">
        <f t="shared" si="15"/>
        <v>-1</v>
      </c>
      <c r="E151" s="20">
        <f t="shared" si="15"/>
        <v>0</v>
      </c>
      <c r="F151" s="20">
        <f t="shared" si="15"/>
        <v>-42</v>
      </c>
      <c r="G151" s="20">
        <f t="shared" si="15"/>
        <v>6</v>
      </c>
      <c r="H151" s="20">
        <f t="shared" si="15"/>
        <v>0</v>
      </c>
      <c r="I151" s="20">
        <f t="shared" si="15"/>
        <v>1</v>
      </c>
      <c r="J151" s="20">
        <f t="shared" si="15"/>
        <v>3</v>
      </c>
      <c r="K151" s="20">
        <f t="shared" si="15"/>
        <v>6</v>
      </c>
      <c r="L151" s="45" t="str">
        <f t="shared" si="15"/>
        <v/>
      </c>
    </row>
    <row r="152" spans="1:12" x14ac:dyDescent="0.3">
      <c r="A152">
        <f t="shared" si="14"/>
        <v>4</v>
      </c>
      <c r="C152" s="55">
        <f t="shared" ref="C152:L152" si="16">IF(OR($A152&gt;$B$113,C$120=""),"",C$7-C14)</f>
        <v>-4590</v>
      </c>
      <c r="D152" s="20">
        <f t="shared" si="16"/>
        <v>0</v>
      </c>
      <c r="E152" s="20">
        <f t="shared" si="16"/>
        <v>0</v>
      </c>
      <c r="F152" s="20">
        <f t="shared" si="16"/>
        <v>-67</v>
      </c>
      <c r="G152" s="20">
        <f t="shared" si="16"/>
        <v>0</v>
      </c>
      <c r="H152" s="20">
        <f t="shared" si="16"/>
        <v>0</v>
      </c>
      <c r="I152" s="20">
        <f t="shared" si="16"/>
        <v>5</v>
      </c>
      <c r="J152" s="20">
        <f t="shared" si="16"/>
        <v>-3</v>
      </c>
      <c r="K152" s="20">
        <f t="shared" si="16"/>
        <v>6</v>
      </c>
      <c r="L152" s="45" t="str">
        <f t="shared" si="16"/>
        <v/>
      </c>
    </row>
    <row r="153" spans="1:12" x14ac:dyDescent="0.3">
      <c r="A153">
        <f t="shared" si="14"/>
        <v>5</v>
      </c>
      <c r="C153" s="55">
        <f t="shared" ref="C153:L153" si="17">IF(OR($A153&gt;$B$113,C$120=""),"",C$7-C15)</f>
        <v>-16890</v>
      </c>
      <c r="D153" s="20">
        <f t="shared" si="17"/>
        <v>1</v>
      </c>
      <c r="E153" s="20">
        <f t="shared" si="17"/>
        <v>0</v>
      </c>
      <c r="F153" s="20">
        <f t="shared" si="17"/>
        <v>-42</v>
      </c>
      <c r="G153" s="20">
        <f t="shared" si="17"/>
        <v>0</v>
      </c>
      <c r="H153" s="20">
        <f t="shared" si="17"/>
        <v>6</v>
      </c>
      <c r="I153" s="20">
        <f t="shared" si="17"/>
        <v>1</v>
      </c>
      <c r="J153" s="20">
        <f t="shared" si="17"/>
        <v>3</v>
      </c>
      <c r="K153" s="20">
        <f t="shared" si="17"/>
        <v>6</v>
      </c>
      <c r="L153" s="45" t="str">
        <f t="shared" si="17"/>
        <v/>
      </c>
    </row>
    <row r="154" spans="1:12" x14ac:dyDescent="0.3">
      <c r="A154">
        <f t="shared" si="14"/>
        <v>6</v>
      </c>
      <c r="C154" s="55">
        <f t="shared" ref="C154:L154" si="18">IF(OR($A154&gt;$B$113,C$120=""),"",C$7-C16)</f>
        <v>-210260</v>
      </c>
      <c r="D154" s="20">
        <f t="shared" si="18"/>
        <v>4</v>
      </c>
      <c r="E154" s="20">
        <f t="shared" si="18"/>
        <v>0</v>
      </c>
      <c r="F154" s="20">
        <f t="shared" si="18"/>
        <v>-10</v>
      </c>
      <c r="G154" s="20">
        <f t="shared" si="18"/>
        <v>1</v>
      </c>
      <c r="H154" s="20">
        <f t="shared" si="18"/>
        <v>0</v>
      </c>
      <c r="I154" s="20">
        <f t="shared" si="18"/>
        <v>5</v>
      </c>
      <c r="J154" s="20">
        <f t="shared" si="18"/>
        <v>3</v>
      </c>
      <c r="K154" s="20">
        <f t="shared" si="18"/>
        <v>6</v>
      </c>
      <c r="L154" s="45" t="str">
        <f t="shared" si="18"/>
        <v/>
      </c>
    </row>
    <row r="155" spans="1:12" x14ac:dyDescent="0.3">
      <c r="A155">
        <f t="shared" si="14"/>
        <v>7</v>
      </c>
      <c r="C155" s="55">
        <f t="shared" ref="C155:L155" si="19">IF(OR($A155&gt;$B$113,C$120=""),"",C$7-C17)</f>
        <v>-12920</v>
      </c>
      <c r="D155" s="20">
        <f t="shared" si="19"/>
        <v>0</v>
      </c>
      <c r="E155" s="20">
        <f t="shared" si="19"/>
        <v>0</v>
      </c>
      <c r="F155" s="20">
        <f t="shared" si="19"/>
        <v>-1</v>
      </c>
      <c r="G155" s="20">
        <f t="shared" si="19"/>
        <v>1</v>
      </c>
      <c r="H155" s="20">
        <f t="shared" si="19"/>
        <v>0</v>
      </c>
      <c r="I155" s="20">
        <f t="shared" si="19"/>
        <v>5</v>
      </c>
      <c r="J155" s="20">
        <f t="shared" si="19"/>
        <v>3</v>
      </c>
      <c r="K155" s="20">
        <f t="shared" si="19"/>
        <v>6</v>
      </c>
      <c r="L155" s="45" t="str">
        <f t="shared" si="19"/>
        <v/>
      </c>
    </row>
    <row r="156" spans="1:12" x14ac:dyDescent="0.3">
      <c r="A156">
        <f t="shared" si="14"/>
        <v>8</v>
      </c>
      <c r="C156" s="55">
        <f t="shared" ref="C156:L156" si="20">IF(OR($A156&gt;$B$113,C$120=""),"",C$7-C18)</f>
        <v>-1540</v>
      </c>
      <c r="D156" s="20">
        <f t="shared" si="20"/>
        <v>-1</v>
      </c>
      <c r="E156" s="20">
        <f t="shared" si="20"/>
        <v>0</v>
      </c>
      <c r="F156" s="20">
        <f t="shared" si="20"/>
        <v>-72</v>
      </c>
      <c r="G156" s="20">
        <f t="shared" si="20"/>
        <v>1</v>
      </c>
      <c r="H156" s="20">
        <f t="shared" si="20"/>
        <v>0</v>
      </c>
      <c r="I156" s="20">
        <f t="shared" si="20"/>
        <v>5</v>
      </c>
      <c r="J156" s="20">
        <f t="shared" si="20"/>
        <v>3</v>
      </c>
      <c r="K156" s="20">
        <f t="shared" si="20"/>
        <v>6</v>
      </c>
      <c r="L156" s="45" t="str">
        <f t="shared" si="20"/>
        <v/>
      </c>
    </row>
    <row r="157" spans="1:12" x14ac:dyDescent="0.3">
      <c r="A157">
        <f t="shared" si="14"/>
        <v>9</v>
      </c>
      <c r="C157" s="55">
        <f t="shared" ref="C157:L157" si="21">IF(OR($A157&gt;$B$113,C$120=""),"",C$7-C19)</f>
        <v>-13740</v>
      </c>
      <c r="D157" s="20">
        <f t="shared" si="21"/>
        <v>0</v>
      </c>
      <c r="E157" s="20">
        <f t="shared" si="21"/>
        <v>0</v>
      </c>
      <c r="F157" s="20">
        <f t="shared" si="21"/>
        <v>-42</v>
      </c>
      <c r="G157" s="20">
        <f t="shared" si="21"/>
        <v>0</v>
      </c>
      <c r="H157" s="20">
        <f t="shared" si="21"/>
        <v>0</v>
      </c>
      <c r="I157" s="20">
        <f t="shared" si="21"/>
        <v>5</v>
      </c>
      <c r="J157" s="20">
        <f t="shared" si="21"/>
        <v>3</v>
      </c>
      <c r="K157" s="20">
        <f t="shared" si="21"/>
        <v>3</v>
      </c>
      <c r="L157" s="45" t="str">
        <f t="shared" si="21"/>
        <v/>
      </c>
    </row>
    <row r="158" spans="1:12" x14ac:dyDescent="0.3">
      <c r="A158">
        <f t="shared" si="14"/>
        <v>10</v>
      </c>
      <c r="C158" s="55">
        <f t="shared" ref="C158:L158" si="22">IF(OR($A158&gt;$B$113,C$120=""),"",C$7-C20)</f>
        <v>-9530</v>
      </c>
      <c r="D158" s="20">
        <f t="shared" si="22"/>
        <v>3</v>
      </c>
      <c r="E158" s="20">
        <f t="shared" si="22"/>
        <v>0</v>
      </c>
      <c r="F158" s="20">
        <f t="shared" si="22"/>
        <v>-27</v>
      </c>
      <c r="G158" s="20">
        <f t="shared" si="22"/>
        <v>4</v>
      </c>
      <c r="H158" s="20">
        <f t="shared" si="22"/>
        <v>0</v>
      </c>
      <c r="I158" s="20">
        <f t="shared" si="22"/>
        <v>3</v>
      </c>
      <c r="J158" s="20">
        <f t="shared" si="22"/>
        <v>3</v>
      </c>
      <c r="K158" s="20">
        <f t="shared" si="22"/>
        <v>6</v>
      </c>
      <c r="L158" s="45" t="str">
        <f t="shared" si="22"/>
        <v/>
      </c>
    </row>
    <row r="159" spans="1:12" x14ac:dyDescent="0.3">
      <c r="A159">
        <f t="shared" si="14"/>
        <v>11</v>
      </c>
      <c r="C159" s="55">
        <f t="shared" ref="C159:L159" si="23">IF(OR($A159&gt;$B$113,C$120=""),"",C$7-C21)</f>
        <v>-540</v>
      </c>
      <c r="D159" s="20">
        <f t="shared" si="23"/>
        <v>0</v>
      </c>
      <c r="E159" s="20">
        <f t="shared" si="23"/>
        <v>0</v>
      </c>
      <c r="F159" s="20">
        <f t="shared" si="23"/>
        <v>-82</v>
      </c>
      <c r="G159" s="20">
        <f t="shared" si="23"/>
        <v>6</v>
      </c>
      <c r="H159" s="20">
        <f t="shared" si="23"/>
        <v>0</v>
      </c>
      <c r="I159" s="20">
        <f t="shared" si="23"/>
        <v>0</v>
      </c>
      <c r="J159" s="20">
        <f t="shared" si="23"/>
        <v>3</v>
      </c>
      <c r="K159" s="20">
        <f t="shared" si="23"/>
        <v>6</v>
      </c>
      <c r="L159" s="45" t="str">
        <f t="shared" si="23"/>
        <v/>
      </c>
    </row>
    <row r="160" spans="1:12" x14ac:dyDescent="0.3">
      <c r="A160">
        <f t="shared" si="14"/>
        <v>12</v>
      </c>
      <c r="C160" s="55">
        <f t="shared" ref="C160:L160" si="24">IF(OR($A160&gt;$B$113,C$120=""),"",C$7-C22)</f>
        <v>840</v>
      </c>
      <c r="D160" s="20">
        <f t="shared" si="24"/>
        <v>0</v>
      </c>
      <c r="E160" s="20">
        <f t="shared" si="24"/>
        <v>3</v>
      </c>
      <c r="F160" s="20">
        <f t="shared" si="24"/>
        <v>-82</v>
      </c>
      <c r="G160" s="20">
        <f t="shared" si="24"/>
        <v>4</v>
      </c>
      <c r="H160" s="20">
        <f t="shared" si="24"/>
        <v>0</v>
      </c>
      <c r="I160" s="20">
        <f t="shared" si="24"/>
        <v>0</v>
      </c>
      <c r="J160" s="20">
        <f t="shared" si="24"/>
        <v>0</v>
      </c>
      <c r="K160" s="20">
        <f t="shared" si="24"/>
        <v>0</v>
      </c>
      <c r="L160" s="45" t="str">
        <f t="shared" si="24"/>
        <v/>
      </c>
    </row>
    <row r="161" spans="1:12" x14ac:dyDescent="0.3">
      <c r="A161">
        <f t="shared" si="14"/>
        <v>13</v>
      </c>
      <c r="C161" s="55">
        <f t="shared" ref="C161:L161" si="25">IF(OR($A161&gt;$B$113,C$120=""),"",C$7-C23)</f>
        <v>-15540</v>
      </c>
      <c r="D161" s="20">
        <f t="shared" si="25"/>
        <v>4</v>
      </c>
      <c r="E161" s="20">
        <f t="shared" si="25"/>
        <v>0</v>
      </c>
      <c r="F161" s="20">
        <f t="shared" si="25"/>
        <v>-27</v>
      </c>
      <c r="G161" s="20">
        <f t="shared" si="25"/>
        <v>1</v>
      </c>
      <c r="H161" s="20">
        <f t="shared" si="25"/>
        <v>0</v>
      </c>
      <c r="I161" s="20">
        <f t="shared" si="25"/>
        <v>1</v>
      </c>
      <c r="J161" s="20">
        <f t="shared" si="25"/>
        <v>3</v>
      </c>
      <c r="K161" s="20">
        <f t="shared" si="25"/>
        <v>6</v>
      </c>
      <c r="L161" s="45" t="str">
        <f t="shared" si="25"/>
        <v/>
      </c>
    </row>
    <row r="162" spans="1:12" x14ac:dyDescent="0.3">
      <c r="A162">
        <f t="shared" si="14"/>
        <v>14</v>
      </c>
      <c r="C162" s="55">
        <f t="shared" ref="C162:L162" si="26">IF(OR($A162&gt;$B$113,C$120=""),"",C$7-C24)</f>
        <v>-67080</v>
      </c>
      <c r="D162" s="20">
        <f t="shared" si="26"/>
        <v>1</v>
      </c>
      <c r="E162" s="20">
        <f t="shared" si="26"/>
        <v>0</v>
      </c>
      <c r="F162" s="20">
        <f t="shared" si="26"/>
        <v>-22</v>
      </c>
      <c r="G162" s="20">
        <f t="shared" si="26"/>
        <v>2</v>
      </c>
      <c r="H162" s="20">
        <f t="shared" si="26"/>
        <v>0</v>
      </c>
      <c r="I162" s="20">
        <f t="shared" si="26"/>
        <v>1</v>
      </c>
      <c r="J162" s="20">
        <f t="shared" si="26"/>
        <v>3</v>
      </c>
      <c r="K162" s="20">
        <f t="shared" si="26"/>
        <v>6</v>
      </c>
      <c r="L162" s="45" t="str">
        <f t="shared" si="26"/>
        <v/>
      </c>
    </row>
    <row r="163" spans="1:12" x14ac:dyDescent="0.3">
      <c r="A163">
        <f t="shared" si="14"/>
        <v>15</v>
      </c>
      <c r="C163" s="55">
        <f t="shared" ref="C163:L163" si="27">IF(OR($A163&gt;$B$113,C$120=""),"",C$7-C25)</f>
        <v>-15230</v>
      </c>
      <c r="D163" s="20">
        <f t="shared" si="27"/>
        <v>3</v>
      </c>
      <c r="E163" s="20">
        <f t="shared" si="27"/>
        <v>0</v>
      </c>
      <c r="F163" s="20">
        <f t="shared" si="27"/>
        <v>-27</v>
      </c>
      <c r="G163" s="20">
        <f t="shared" si="27"/>
        <v>0</v>
      </c>
      <c r="H163" s="20">
        <f t="shared" si="27"/>
        <v>0</v>
      </c>
      <c r="I163" s="20">
        <f t="shared" si="27"/>
        <v>0</v>
      </c>
      <c r="J163" s="20">
        <f t="shared" si="27"/>
        <v>3</v>
      </c>
      <c r="K163" s="20">
        <f t="shared" si="27"/>
        <v>0</v>
      </c>
      <c r="L163" s="45" t="str">
        <f t="shared" si="27"/>
        <v/>
      </c>
    </row>
    <row r="164" spans="1:12" x14ac:dyDescent="0.3">
      <c r="A164">
        <f t="shared" si="14"/>
        <v>16</v>
      </c>
      <c r="C164" s="55">
        <f t="shared" ref="C164:L164" si="28">IF(OR($A164&gt;$B$113,C$120=""),"",C$7-C26)</f>
        <v>-28100</v>
      </c>
      <c r="D164" s="20">
        <f t="shared" si="28"/>
        <v>1</v>
      </c>
      <c r="E164" s="20">
        <f t="shared" si="28"/>
        <v>0</v>
      </c>
      <c r="F164" s="20">
        <f t="shared" si="28"/>
        <v>-34</v>
      </c>
      <c r="G164" s="20">
        <f t="shared" si="28"/>
        <v>6</v>
      </c>
      <c r="H164" s="20">
        <f t="shared" si="28"/>
        <v>0</v>
      </c>
      <c r="I164" s="20">
        <f t="shared" si="28"/>
        <v>3</v>
      </c>
      <c r="J164" s="20">
        <f t="shared" si="28"/>
        <v>3</v>
      </c>
      <c r="K164" s="20">
        <f t="shared" si="28"/>
        <v>6</v>
      </c>
      <c r="L164" s="45" t="str">
        <f t="shared" si="28"/>
        <v/>
      </c>
    </row>
    <row r="165" spans="1:12" x14ac:dyDescent="0.3">
      <c r="A165">
        <f t="shared" si="14"/>
        <v>17</v>
      </c>
      <c r="C165" s="55">
        <f t="shared" ref="C165:L165" si="29">IF(OR($A165&gt;$B$113,C$120=""),"",C$7-C27)</f>
        <v>1250</v>
      </c>
      <c r="D165" s="20">
        <f t="shared" si="29"/>
        <v>0</v>
      </c>
      <c r="E165" s="20">
        <f t="shared" si="29"/>
        <v>0</v>
      </c>
      <c r="F165" s="20">
        <f t="shared" si="29"/>
        <v>-42</v>
      </c>
      <c r="G165" s="20">
        <f t="shared" si="29"/>
        <v>1</v>
      </c>
      <c r="H165" s="20">
        <f t="shared" si="29"/>
        <v>6</v>
      </c>
      <c r="I165" s="20">
        <f t="shared" si="29"/>
        <v>0</v>
      </c>
      <c r="J165" s="20">
        <f t="shared" si="29"/>
        <v>3</v>
      </c>
      <c r="K165" s="20">
        <f t="shared" si="29"/>
        <v>0</v>
      </c>
      <c r="L165" s="45" t="str">
        <f t="shared" si="29"/>
        <v/>
      </c>
    </row>
    <row r="166" spans="1:12" x14ac:dyDescent="0.3">
      <c r="A166">
        <f t="shared" si="14"/>
        <v>18</v>
      </c>
      <c r="C166" s="55">
        <f t="shared" ref="C166:L166" si="30">IF(OR($A166&gt;$B$113,C$120=""),"",C$7-C28)</f>
        <v>-530</v>
      </c>
      <c r="D166" s="20">
        <f t="shared" si="30"/>
        <v>-2</v>
      </c>
      <c r="E166" s="20">
        <f t="shared" si="30"/>
        <v>0</v>
      </c>
      <c r="F166" s="20">
        <f t="shared" si="30"/>
        <v>-57</v>
      </c>
      <c r="G166" s="20">
        <f t="shared" si="30"/>
        <v>1</v>
      </c>
      <c r="H166" s="20">
        <f t="shared" si="30"/>
        <v>0</v>
      </c>
      <c r="I166" s="20">
        <f t="shared" si="30"/>
        <v>0</v>
      </c>
      <c r="J166" s="20">
        <f t="shared" si="30"/>
        <v>-2</v>
      </c>
      <c r="K166" s="20">
        <f t="shared" si="30"/>
        <v>0</v>
      </c>
      <c r="L166" s="45" t="str">
        <f t="shared" si="30"/>
        <v/>
      </c>
    </row>
    <row r="167" spans="1:12" x14ac:dyDescent="0.3">
      <c r="A167">
        <f t="shared" si="14"/>
        <v>19</v>
      </c>
      <c r="C167" s="55">
        <f t="shared" ref="C167:L167" si="31">IF(OR($A167&gt;$B$113,C$120=""),"",C$7-C29)</f>
        <v>3260</v>
      </c>
      <c r="D167" s="20">
        <f t="shared" si="31"/>
        <v>-2</v>
      </c>
      <c r="E167" s="20">
        <f t="shared" si="31"/>
        <v>0</v>
      </c>
      <c r="F167" s="20">
        <f t="shared" si="31"/>
        <v>-42</v>
      </c>
      <c r="G167" s="20">
        <f t="shared" si="31"/>
        <v>0</v>
      </c>
      <c r="H167" s="20">
        <f t="shared" si="31"/>
        <v>0</v>
      </c>
      <c r="I167" s="20">
        <f t="shared" si="31"/>
        <v>5</v>
      </c>
      <c r="J167" s="20">
        <f t="shared" si="31"/>
        <v>3</v>
      </c>
      <c r="K167" s="20">
        <f t="shared" si="31"/>
        <v>6</v>
      </c>
      <c r="L167" s="45" t="str">
        <f t="shared" si="31"/>
        <v/>
      </c>
    </row>
    <row r="168" spans="1:12" x14ac:dyDescent="0.3">
      <c r="A168">
        <f t="shared" si="14"/>
        <v>20</v>
      </c>
      <c r="C168" s="55">
        <f t="shared" ref="C168:L168" si="32">IF(OR($A168&gt;$B$113,C$120=""),"",C$7-C30)</f>
        <v>-210</v>
      </c>
      <c r="D168" s="20">
        <f t="shared" si="32"/>
        <v>-2</v>
      </c>
      <c r="E168" s="20">
        <f t="shared" si="32"/>
        <v>0</v>
      </c>
      <c r="F168" s="20">
        <f t="shared" si="32"/>
        <v>-32</v>
      </c>
      <c r="G168" s="20">
        <f t="shared" si="32"/>
        <v>6</v>
      </c>
      <c r="H168" s="20">
        <f t="shared" si="32"/>
        <v>0</v>
      </c>
      <c r="I168" s="20">
        <f t="shared" si="32"/>
        <v>5</v>
      </c>
      <c r="J168" s="20">
        <f t="shared" si="32"/>
        <v>3</v>
      </c>
      <c r="K168" s="20">
        <f t="shared" si="32"/>
        <v>0</v>
      </c>
      <c r="L168" s="45" t="str">
        <f t="shared" si="32"/>
        <v/>
      </c>
    </row>
    <row r="169" spans="1:12" x14ac:dyDescent="0.3">
      <c r="A169">
        <f t="shared" si="14"/>
        <v>21</v>
      </c>
      <c r="C169" s="55">
        <f t="shared" ref="C169:L169" si="33">IF(OR($A169&gt;$B$113,C$120=""),"",C$7-C31)</f>
        <v>-23150</v>
      </c>
      <c r="D169" s="20">
        <f t="shared" si="33"/>
        <v>-1</v>
      </c>
      <c r="E169" s="20">
        <f t="shared" si="33"/>
        <v>0</v>
      </c>
      <c r="F169" s="20">
        <f t="shared" si="33"/>
        <v>-27</v>
      </c>
      <c r="G169" s="20">
        <f t="shared" si="33"/>
        <v>0</v>
      </c>
      <c r="H169" s="20">
        <f t="shared" si="33"/>
        <v>0</v>
      </c>
      <c r="I169" s="20">
        <f t="shared" si="33"/>
        <v>3</v>
      </c>
      <c r="J169" s="20">
        <f t="shared" si="33"/>
        <v>3</v>
      </c>
      <c r="K169" s="20">
        <f t="shared" si="33"/>
        <v>6</v>
      </c>
      <c r="L169" s="45" t="str">
        <f t="shared" si="33"/>
        <v/>
      </c>
    </row>
    <row r="170" spans="1:12" x14ac:dyDescent="0.3">
      <c r="A170">
        <f t="shared" si="14"/>
        <v>22</v>
      </c>
      <c r="C170" s="55">
        <f t="shared" ref="C170:L170" si="34">IF(OR($A170&gt;$B$113,C$120=""),"",C$7-C32)</f>
        <v>-23150</v>
      </c>
      <c r="D170" s="20">
        <f t="shared" si="34"/>
        <v>-1</v>
      </c>
      <c r="E170" s="20">
        <f t="shared" si="34"/>
        <v>0</v>
      </c>
      <c r="F170" s="20">
        <f t="shared" si="34"/>
        <v>-32</v>
      </c>
      <c r="G170" s="20">
        <f t="shared" si="34"/>
        <v>0</v>
      </c>
      <c r="H170" s="20">
        <f t="shared" si="34"/>
        <v>0</v>
      </c>
      <c r="I170" s="20">
        <f t="shared" si="34"/>
        <v>1</v>
      </c>
      <c r="J170" s="20">
        <f t="shared" si="34"/>
        <v>3</v>
      </c>
      <c r="K170" s="20">
        <f t="shared" si="34"/>
        <v>6</v>
      </c>
      <c r="L170" s="45" t="str">
        <f t="shared" si="34"/>
        <v/>
      </c>
    </row>
    <row r="171" spans="1:12" x14ac:dyDescent="0.3">
      <c r="A171">
        <f t="shared" si="14"/>
        <v>23</v>
      </c>
      <c r="C171" s="55">
        <f t="shared" ref="C171:L171" si="35">IF(OR($A171&gt;$B$113,C$120=""),"",C$7-C33)</f>
        <v>1960</v>
      </c>
      <c r="D171" s="20">
        <f t="shared" si="35"/>
        <v>-2</v>
      </c>
      <c r="E171" s="20">
        <f t="shared" si="35"/>
        <v>0</v>
      </c>
      <c r="F171" s="20">
        <f t="shared" si="35"/>
        <v>-32</v>
      </c>
      <c r="G171" s="20">
        <f t="shared" si="35"/>
        <v>0</v>
      </c>
      <c r="H171" s="20">
        <f t="shared" si="35"/>
        <v>0</v>
      </c>
      <c r="I171" s="20">
        <f t="shared" si="35"/>
        <v>5</v>
      </c>
      <c r="J171" s="20">
        <f t="shared" si="35"/>
        <v>3</v>
      </c>
      <c r="K171" s="20">
        <f t="shared" si="35"/>
        <v>6</v>
      </c>
      <c r="L171" s="45" t="str">
        <f t="shared" si="35"/>
        <v/>
      </c>
    </row>
    <row r="172" spans="1:12" x14ac:dyDescent="0.3">
      <c r="A172">
        <f t="shared" si="14"/>
        <v>24</v>
      </c>
      <c r="C172" s="55">
        <f t="shared" ref="C172:L172" si="36">IF(OR($A172&gt;$B$113,C$120=""),"",C$7-C34)</f>
        <v>-11840</v>
      </c>
      <c r="D172" s="20">
        <f t="shared" si="36"/>
        <v>4</v>
      </c>
      <c r="E172" s="20">
        <f t="shared" si="36"/>
        <v>0</v>
      </c>
      <c r="F172" s="20">
        <f t="shared" si="36"/>
        <v>-37</v>
      </c>
      <c r="G172" s="20">
        <f t="shared" si="36"/>
        <v>4</v>
      </c>
      <c r="H172" s="20">
        <f t="shared" si="36"/>
        <v>0</v>
      </c>
      <c r="I172" s="20">
        <f t="shared" si="36"/>
        <v>0</v>
      </c>
      <c r="J172" s="20">
        <f t="shared" si="36"/>
        <v>3</v>
      </c>
      <c r="K172" s="20">
        <f t="shared" si="36"/>
        <v>6</v>
      </c>
      <c r="L172" s="45" t="str">
        <f t="shared" si="36"/>
        <v/>
      </c>
    </row>
    <row r="173" spans="1:12" x14ac:dyDescent="0.3">
      <c r="A173">
        <f t="shared" si="14"/>
        <v>25</v>
      </c>
      <c r="C173" s="55">
        <f t="shared" ref="C173:L173" si="37">IF(OR($A173&gt;$B$113,C$120=""),"",C$7-C35)</f>
        <v>620</v>
      </c>
      <c r="D173" s="20">
        <f t="shared" si="37"/>
        <v>-2</v>
      </c>
      <c r="E173" s="20">
        <f t="shared" si="37"/>
        <v>0</v>
      </c>
      <c r="F173" s="20">
        <f t="shared" si="37"/>
        <v>-55</v>
      </c>
      <c r="G173" s="20">
        <f t="shared" si="37"/>
        <v>6</v>
      </c>
      <c r="H173" s="20">
        <f t="shared" si="37"/>
        <v>0</v>
      </c>
      <c r="I173" s="20">
        <f t="shared" si="37"/>
        <v>1</v>
      </c>
      <c r="J173" s="20">
        <f t="shared" si="37"/>
        <v>0</v>
      </c>
      <c r="K173" s="20">
        <f t="shared" si="37"/>
        <v>3</v>
      </c>
      <c r="L173" s="45" t="str">
        <f t="shared" si="37"/>
        <v/>
      </c>
    </row>
    <row r="174" spans="1:12" x14ac:dyDescent="0.3">
      <c r="A174">
        <f t="shared" si="14"/>
        <v>26</v>
      </c>
      <c r="C174" s="55">
        <f t="shared" ref="C174:L174" si="38">IF(OR($A174&gt;$B$113,C$120=""),"",C$7-C36)</f>
        <v>0</v>
      </c>
      <c r="D174" s="20">
        <f t="shared" si="38"/>
        <v>0</v>
      </c>
      <c r="E174" s="20">
        <f t="shared" si="38"/>
        <v>0</v>
      </c>
      <c r="F174" s="20">
        <f t="shared" si="38"/>
        <v>0</v>
      </c>
      <c r="G174" s="20">
        <f t="shared" si="38"/>
        <v>0</v>
      </c>
      <c r="H174" s="20">
        <f t="shared" si="38"/>
        <v>0</v>
      </c>
      <c r="I174" s="20">
        <f t="shared" si="38"/>
        <v>0</v>
      </c>
      <c r="J174" s="20">
        <f t="shared" si="38"/>
        <v>0</v>
      </c>
      <c r="K174" s="20">
        <f t="shared" si="38"/>
        <v>0</v>
      </c>
      <c r="L174" s="45" t="str">
        <f t="shared" si="38"/>
        <v/>
      </c>
    </row>
    <row r="175" spans="1:12" x14ac:dyDescent="0.3">
      <c r="A175">
        <f t="shared" si="14"/>
        <v>27</v>
      </c>
      <c r="C175" s="55">
        <f t="shared" ref="C175:L175" si="39">IF(OR($A175&gt;$B$113,C$120=""),"",C$7-C37)</f>
        <v>-600</v>
      </c>
      <c r="D175" s="20">
        <f t="shared" si="39"/>
        <v>3</v>
      </c>
      <c r="E175" s="20">
        <f t="shared" si="39"/>
        <v>0</v>
      </c>
      <c r="F175" s="20">
        <f t="shared" si="39"/>
        <v>-32</v>
      </c>
      <c r="G175" s="20">
        <f t="shared" si="39"/>
        <v>6</v>
      </c>
      <c r="H175" s="20">
        <f t="shared" si="39"/>
        <v>0</v>
      </c>
      <c r="I175" s="20">
        <f t="shared" si="39"/>
        <v>5</v>
      </c>
      <c r="J175" s="20">
        <f t="shared" si="39"/>
        <v>3</v>
      </c>
      <c r="K175" s="20">
        <f t="shared" si="39"/>
        <v>6</v>
      </c>
      <c r="L175" s="45" t="str">
        <f t="shared" si="39"/>
        <v/>
      </c>
    </row>
    <row r="176" spans="1:12" x14ac:dyDescent="0.3">
      <c r="A176">
        <f t="shared" si="14"/>
        <v>28</v>
      </c>
      <c r="C176" s="55">
        <f t="shared" ref="C176:L176" si="40">IF(OR($A176&gt;$B$113,C$120=""),"",C$7-C38)</f>
        <v>2860</v>
      </c>
      <c r="D176" s="20">
        <f t="shared" si="40"/>
        <v>3</v>
      </c>
      <c r="E176" s="20">
        <f t="shared" si="40"/>
        <v>0</v>
      </c>
      <c r="F176" s="20">
        <f t="shared" si="40"/>
        <v>-17</v>
      </c>
      <c r="G176" s="20">
        <f t="shared" si="40"/>
        <v>6</v>
      </c>
      <c r="H176" s="20">
        <f t="shared" si="40"/>
        <v>0</v>
      </c>
      <c r="I176" s="20">
        <f t="shared" si="40"/>
        <v>5</v>
      </c>
      <c r="J176" s="20">
        <f t="shared" si="40"/>
        <v>3</v>
      </c>
      <c r="K176" s="20">
        <f t="shared" si="40"/>
        <v>6</v>
      </c>
      <c r="L176" s="45" t="str">
        <f t="shared" si="40"/>
        <v/>
      </c>
    </row>
    <row r="177" spans="1:12" x14ac:dyDescent="0.3">
      <c r="A177">
        <f t="shared" si="14"/>
        <v>29</v>
      </c>
      <c r="C177" s="55">
        <f t="shared" ref="C177:L177" si="41">IF(OR($A177&gt;$B$113,C$120=""),"",C$7-C39)</f>
        <v>-200</v>
      </c>
      <c r="D177" s="20">
        <f t="shared" si="41"/>
        <v>1</v>
      </c>
      <c r="E177" s="20">
        <f t="shared" si="41"/>
        <v>0</v>
      </c>
      <c r="F177" s="20">
        <f t="shared" si="41"/>
        <v>-22</v>
      </c>
      <c r="G177" s="20">
        <f t="shared" si="41"/>
        <v>1</v>
      </c>
      <c r="H177" s="20">
        <f t="shared" si="41"/>
        <v>6</v>
      </c>
      <c r="I177" s="20">
        <f t="shared" si="41"/>
        <v>1</v>
      </c>
      <c r="J177" s="20">
        <f t="shared" si="41"/>
        <v>-2</v>
      </c>
      <c r="K177" s="20">
        <f t="shared" si="41"/>
        <v>6</v>
      </c>
      <c r="L177" s="45" t="str">
        <f t="shared" si="41"/>
        <v/>
      </c>
    </row>
    <row r="178" spans="1:12" x14ac:dyDescent="0.3">
      <c r="A178">
        <f t="shared" si="14"/>
        <v>30</v>
      </c>
      <c r="C178" s="55">
        <f t="shared" ref="C178:L178" si="42">IF(OR($A178&gt;$B$113,C$120=""),"",C$7-C40)</f>
        <v>40</v>
      </c>
      <c r="D178" s="20">
        <f t="shared" si="42"/>
        <v>-2</v>
      </c>
      <c r="E178" s="20">
        <f t="shared" si="42"/>
        <v>0</v>
      </c>
      <c r="F178" s="20">
        <f t="shared" si="42"/>
        <v>-4</v>
      </c>
      <c r="G178" s="20">
        <f t="shared" si="42"/>
        <v>5</v>
      </c>
      <c r="H178" s="20">
        <f t="shared" si="42"/>
        <v>0</v>
      </c>
      <c r="I178" s="20">
        <f t="shared" si="42"/>
        <v>5</v>
      </c>
      <c r="J178" s="20">
        <f t="shared" si="42"/>
        <v>-2</v>
      </c>
      <c r="K178" s="20">
        <f t="shared" si="42"/>
        <v>6</v>
      </c>
      <c r="L178" s="45" t="str">
        <f t="shared" si="42"/>
        <v/>
      </c>
    </row>
    <row r="179" spans="1:12" x14ac:dyDescent="0.3">
      <c r="A179">
        <f t="shared" si="14"/>
        <v>31</v>
      </c>
      <c r="C179" s="55">
        <f t="shared" ref="C179:L179" si="43">IF(OR($A179&gt;$B$113,C$120=""),"",C$7-C41)</f>
        <v>-2940</v>
      </c>
      <c r="D179" s="20">
        <f t="shared" si="43"/>
        <v>0</v>
      </c>
      <c r="E179" s="20">
        <f t="shared" si="43"/>
        <v>0</v>
      </c>
      <c r="F179" s="20">
        <f t="shared" si="43"/>
        <v>-62</v>
      </c>
      <c r="G179" s="20">
        <f t="shared" si="43"/>
        <v>1</v>
      </c>
      <c r="H179" s="20">
        <f t="shared" si="43"/>
        <v>0</v>
      </c>
      <c r="I179" s="20">
        <f t="shared" si="43"/>
        <v>0</v>
      </c>
      <c r="J179" s="20">
        <f t="shared" si="43"/>
        <v>-2</v>
      </c>
      <c r="K179" s="20">
        <f t="shared" si="43"/>
        <v>6</v>
      </c>
      <c r="L179" s="45" t="str">
        <f t="shared" si="43"/>
        <v/>
      </c>
    </row>
    <row r="180" spans="1:12" x14ac:dyDescent="0.3">
      <c r="A180">
        <f t="shared" si="14"/>
        <v>32</v>
      </c>
      <c r="C180" s="55">
        <f t="shared" ref="C180:L180" si="44">IF(OR($A180&gt;$B$113,C$120=""),"",C$7-C42)</f>
        <v>-4710</v>
      </c>
      <c r="D180" s="20">
        <f t="shared" si="44"/>
        <v>0</v>
      </c>
      <c r="E180" s="20">
        <f t="shared" si="44"/>
        <v>0</v>
      </c>
      <c r="F180" s="20">
        <f t="shared" si="44"/>
        <v>-4</v>
      </c>
      <c r="G180" s="20">
        <f t="shared" si="44"/>
        <v>2</v>
      </c>
      <c r="H180" s="20">
        <f t="shared" si="44"/>
        <v>0</v>
      </c>
      <c r="I180" s="20">
        <f t="shared" si="44"/>
        <v>1</v>
      </c>
      <c r="J180" s="20">
        <f t="shared" si="44"/>
        <v>3</v>
      </c>
      <c r="K180" s="20">
        <f t="shared" si="44"/>
        <v>3</v>
      </c>
      <c r="L180" s="45" t="str">
        <f t="shared" si="44"/>
        <v/>
      </c>
    </row>
    <row r="181" spans="1:12" x14ac:dyDescent="0.3">
      <c r="A181">
        <f t="shared" si="14"/>
        <v>33</v>
      </c>
      <c r="C181" s="55">
        <f t="shared" ref="C181:L181" si="45">IF(OR($A181&gt;$B$113,C$120=""),"",C$7-C43)</f>
        <v>-280</v>
      </c>
      <c r="D181" s="20">
        <f t="shared" si="45"/>
        <v>0</v>
      </c>
      <c r="E181" s="20">
        <f t="shared" si="45"/>
        <v>0</v>
      </c>
      <c r="F181" s="20">
        <f t="shared" si="45"/>
        <v>3</v>
      </c>
      <c r="G181" s="20">
        <f t="shared" si="45"/>
        <v>0</v>
      </c>
      <c r="H181" s="20">
        <f t="shared" si="45"/>
        <v>0</v>
      </c>
      <c r="I181" s="20">
        <f t="shared" si="45"/>
        <v>3</v>
      </c>
      <c r="J181" s="20">
        <f t="shared" si="45"/>
        <v>0</v>
      </c>
      <c r="K181" s="20">
        <f t="shared" si="45"/>
        <v>6</v>
      </c>
      <c r="L181" s="45" t="str">
        <f t="shared" si="45"/>
        <v/>
      </c>
    </row>
    <row r="182" spans="1:12" x14ac:dyDescent="0.3">
      <c r="A182">
        <f t="shared" si="14"/>
        <v>34</v>
      </c>
      <c r="C182" s="55">
        <f t="shared" ref="C182:L182" si="46">IF(OR($A182&gt;$B$113,C$120=""),"",C$7-C44)</f>
        <v>-8080</v>
      </c>
      <c r="D182" s="20">
        <f t="shared" si="46"/>
        <v>-2</v>
      </c>
      <c r="E182" s="20">
        <f t="shared" si="46"/>
        <v>0</v>
      </c>
      <c r="F182" s="20">
        <f t="shared" si="46"/>
        <v>4</v>
      </c>
      <c r="G182" s="20">
        <f t="shared" si="46"/>
        <v>4</v>
      </c>
      <c r="H182" s="20">
        <f t="shared" si="46"/>
        <v>0</v>
      </c>
      <c r="I182" s="20">
        <f t="shared" si="46"/>
        <v>5</v>
      </c>
      <c r="J182" s="20">
        <f t="shared" si="46"/>
        <v>-2</v>
      </c>
      <c r="K182" s="20">
        <f t="shared" si="46"/>
        <v>6</v>
      </c>
      <c r="L182" s="45" t="str">
        <f t="shared" si="46"/>
        <v/>
      </c>
    </row>
    <row r="183" spans="1:12" x14ac:dyDescent="0.3">
      <c r="A183">
        <f t="shared" si="14"/>
        <v>35</v>
      </c>
      <c r="C183" s="55">
        <f t="shared" ref="C183:L183" si="47">IF(OR($A183&gt;$B$113,C$120=""),"",C$7-C45)</f>
        <v>1160</v>
      </c>
      <c r="D183" s="20">
        <f t="shared" si="47"/>
        <v>-2</v>
      </c>
      <c r="E183" s="20">
        <f t="shared" si="47"/>
        <v>0</v>
      </c>
      <c r="F183" s="20">
        <f t="shared" si="47"/>
        <v>6</v>
      </c>
      <c r="G183" s="20">
        <f t="shared" si="47"/>
        <v>6</v>
      </c>
      <c r="H183" s="20">
        <f t="shared" si="47"/>
        <v>0</v>
      </c>
      <c r="I183" s="20">
        <f t="shared" si="47"/>
        <v>5</v>
      </c>
      <c r="J183" s="20">
        <f t="shared" si="47"/>
        <v>3</v>
      </c>
      <c r="K183" s="20">
        <f t="shared" si="47"/>
        <v>0</v>
      </c>
      <c r="L183" s="45" t="str">
        <f t="shared" si="47"/>
        <v/>
      </c>
    </row>
    <row r="184" spans="1:12" x14ac:dyDescent="0.3">
      <c r="A184">
        <f t="shared" si="14"/>
        <v>36</v>
      </c>
      <c r="C184" s="55">
        <f t="shared" ref="C184:L184" si="48">IF(OR($A184&gt;$B$113,C$120=""),"",C$7-C46)</f>
        <v>-540</v>
      </c>
      <c r="D184" s="20">
        <f t="shared" si="48"/>
        <v>3</v>
      </c>
      <c r="E184" s="20">
        <f t="shared" si="48"/>
        <v>0</v>
      </c>
      <c r="F184" s="20">
        <f t="shared" si="48"/>
        <v>-17</v>
      </c>
      <c r="G184" s="20">
        <f t="shared" si="48"/>
        <v>0</v>
      </c>
      <c r="H184" s="20">
        <f t="shared" si="48"/>
        <v>0</v>
      </c>
      <c r="I184" s="20">
        <f t="shared" si="48"/>
        <v>3</v>
      </c>
      <c r="J184" s="20">
        <f t="shared" si="48"/>
        <v>-2</v>
      </c>
      <c r="K184" s="20">
        <f t="shared" si="48"/>
        <v>0</v>
      </c>
      <c r="L184" s="45" t="str">
        <f t="shared" si="48"/>
        <v/>
      </c>
    </row>
    <row r="185" spans="1:12" x14ac:dyDescent="0.3">
      <c r="A185">
        <f t="shared" si="14"/>
        <v>37</v>
      </c>
      <c r="C185" s="55">
        <f t="shared" ref="C185:L185" si="49">IF(OR($A185&gt;$B$113,C$120=""),"",C$7-C47)</f>
        <v>-9540</v>
      </c>
      <c r="D185" s="20">
        <f t="shared" si="49"/>
        <v>0</v>
      </c>
      <c r="E185" s="20">
        <f t="shared" si="49"/>
        <v>0</v>
      </c>
      <c r="F185" s="20">
        <f t="shared" si="49"/>
        <v>4</v>
      </c>
      <c r="G185" s="20">
        <f t="shared" si="49"/>
        <v>0</v>
      </c>
      <c r="H185" s="20">
        <f t="shared" si="49"/>
        <v>6</v>
      </c>
      <c r="I185" s="20">
        <f t="shared" si="49"/>
        <v>1</v>
      </c>
      <c r="J185" s="20">
        <f t="shared" si="49"/>
        <v>3</v>
      </c>
      <c r="K185" s="20">
        <f t="shared" si="49"/>
        <v>6</v>
      </c>
      <c r="L185" s="45" t="str">
        <f t="shared" si="49"/>
        <v/>
      </c>
    </row>
    <row r="186" spans="1:12" x14ac:dyDescent="0.3">
      <c r="A186">
        <f t="shared" si="14"/>
        <v>38</v>
      </c>
      <c r="C186" s="55">
        <f t="shared" ref="C186:L186" si="50">IF(OR($A186&gt;$B$113,C$120=""),"",C$7-C48)</f>
        <v>3130</v>
      </c>
      <c r="D186" s="20">
        <f t="shared" si="50"/>
        <v>-2</v>
      </c>
      <c r="E186" s="20">
        <f t="shared" si="50"/>
        <v>0</v>
      </c>
      <c r="F186" s="20">
        <f t="shared" si="50"/>
        <v>-7</v>
      </c>
      <c r="G186" s="20">
        <f t="shared" si="50"/>
        <v>4</v>
      </c>
      <c r="H186" s="20">
        <f t="shared" si="50"/>
        <v>0</v>
      </c>
      <c r="I186" s="20">
        <f t="shared" si="50"/>
        <v>5</v>
      </c>
      <c r="J186" s="20">
        <f t="shared" si="50"/>
        <v>3</v>
      </c>
      <c r="K186" s="20">
        <f t="shared" si="50"/>
        <v>6</v>
      </c>
      <c r="L186" s="45" t="str">
        <f t="shared" si="50"/>
        <v/>
      </c>
    </row>
    <row r="187" spans="1:12" x14ac:dyDescent="0.3">
      <c r="A187">
        <f t="shared" si="14"/>
        <v>39</v>
      </c>
      <c r="C187" s="55">
        <f t="shared" ref="C187:L187" si="51">IF(OR($A187&gt;$B$113,C$120=""),"",C$7-C49)</f>
        <v>-2370</v>
      </c>
      <c r="D187" s="20">
        <f t="shared" si="51"/>
        <v>-2</v>
      </c>
      <c r="E187" s="20">
        <f t="shared" si="51"/>
        <v>0</v>
      </c>
      <c r="F187" s="20">
        <f t="shared" si="51"/>
        <v>-2</v>
      </c>
      <c r="G187" s="20">
        <f t="shared" si="51"/>
        <v>0</v>
      </c>
      <c r="H187" s="20">
        <f t="shared" si="51"/>
        <v>0</v>
      </c>
      <c r="I187" s="20">
        <f t="shared" si="51"/>
        <v>1</v>
      </c>
      <c r="J187" s="20">
        <f t="shared" si="51"/>
        <v>0</v>
      </c>
      <c r="K187" s="20">
        <f t="shared" si="51"/>
        <v>0</v>
      </c>
      <c r="L187" s="45" t="str">
        <f t="shared" si="51"/>
        <v/>
      </c>
    </row>
    <row r="188" spans="1:12" x14ac:dyDescent="0.3">
      <c r="A188">
        <f t="shared" si="14"/>
        <v>40</v>
      </c>
      <c r="C188" s="55">
        <f t="shared" ref="C188:L188" si="52">IF(OR($A188&gt;$B$113,C$120=""),"",C$7-C50)</f>
        <v>-5540</v>
      </c>
      <c r="D188" s="20">
        <f t="shared" si="52"/>
        <v>1</v>
      </c>
      <c r="E188" s="20">
        <f t="shared" si="52"/>
        <v>0</v>
      </c>
      <c r="F188" s="20">
        <f t="shared" si="52"/>
        <v>-17</v>
      </c>
      <c r="G188" s="20">
        <f t="shared" si="52"/>
        <v>4</v>
      </c>
      <c r="H188" s="20">
        <f t="shared" si="52"/>
        <v>0</v>
      </c>
      <c r="I188" s="20">
        <f t="shared" si="52"/>
        <v>1</v>
      </c>
      <c r="J188" s="20">
        <f t="shared" si="52"/>
        <v>3</v>
      </c>
      <c r="K188" s="20">
        <f t="shared" si="52"/>
        <v>6</v>
      </c>
      <c r="L188" s="45" t="str">
        <f t="shared" si="52"/>
        <v/>
      </c>
    </row>
    <row r="189" spans="1:12" x14ac:dyDescent="0.3">
      <c r="A189">
        <f t="shared" si="14"/>
        <v>41</v>
      </c>
      <c r="C189" s="55">
        <f t="shared" ref="C189:L189" si="53">IF(OR($A189&gt;$B$113,C$120=""),"",C$7-C51)</f>
        <v>2830</v>
      </c>
      <c r="D189" s="20">
        <f t="shared" si="53"/>
        <v>1</v>
      </c>
      <c r="E189" s="20">
        <f t="shared" si="53"/>
        <v>0</v>
      </c>
      <c r="F189" s="20">
        <f t="shared" si="53"/>
        <v>-4</v>
      </c>
      <c r="G189" s="20">
        <f t="shared" si="53"/>
        <v>6</v>
      </c>
      <c r="H189" s="20">
        <f t="shared" si="53"/>
        <v>0</v>
      </c>
      <c r="I189" s="20">
        <f t="shared" si="53"/>
        <v>0</v>
      </c>
      <c r="J189" s="20">
        <f t="shared" si="53"/>
        <v>3</v>
      </c>
      <c r="K189" s="20">
        <f t="shared" si="53"/>
        <v>6</v>
      </c>
      <c r="L189" s="45" t="str">
        <f t="shared" si="53"/>
        <v/>
      </c>
    </row>
    <row r="190" spans="1:12" x14ac:dyDescent="0.3">
      <c r="A190">
        <f t="shared" si="14"/>
        <v>42</v>
      </c>
      <c r="C190" s="55">
        <f t="shared" ref="C190:L190" si="54">IF(OR($A190&gt;$B$113,C$120=""),"",C$7-C52)</f>
        <v>-3370</v>
      </c>
      <c r="D190" s="20">
        <f t="shared" si="54"/>
        <v>1</v>
      </c>
      <c r="E190" s="20">
        <f t="shared" si="54"/>
        <v>0</v>
      </c>
      <c r="F190" s="20">
        <f t="shared" si="54"/>
        <v>-3</v>
      </c>
      <c r="G190" s="20">
        <f t="shared" si="54"/>
        <v>4</v>
      </c>
      <c r="H190" s="20">
        <f t="shared" si="54"/>
        <v>0</v>
      </c>
      <c r="I190" s="20">
        <f t="shared" si="54"/>
        <v>5</v>
      </c>
      <c r="J190" s="20">
        <f t="shared" si="54"/>
        <v>3</v>
      </c>
      <c r="K190" s="20">
        <f t="shared" si="54"/>
        <v>6</v>
      </c>
      <c r="L190" s="45" t="str">
        <f t="shared" si="54"/>
        <v/>
      </c>
    </row>
    <row r="191" spans="1:12" x14ac:dyDescent="0.3">
      <c r="A191">
        <f t="shared" si="14"/>
        <v>43</v>
      </c>
      <c r="C191" s="55">
        <f t="shared" ref="C191:L191" si="55">IF(OR($A191&gt;$B$113,C$120=""),"",C$7-C53)</f>
        <v>-6780</v>
      </c>
      <c r="D191" s="20">
        <f t="shared" si="55"/>
        <v>1</v>
      </c>
      <c r="E191" s="20">
        <f t="shared" si="55"/>
        <v>0</v>
      </c>
      <c r="F191" s="20">
        <f t="shared" si="55"/>
        <v>-4</v>
      </c>
      <c r="G191" s="20">
        <f t="shared" si="55"/>
        <v>5</v>
      </c>
      <c r="H191" s="20">
        <f t="shared" si="55"/>
        <v>6</v>
      </c>
      <c r="I191" s="20">
        <f t="shared" si="55"/>
        <v>1</v>
      </c>
      <c r="J191" s="20">
        <f t="shared" si="55"/>
        <v>3</v>
      </c>
      <c r="K191" s="20">
        <f t="shared" si="55"/>
        <v>0</v>
      </c>
      <c r="L191" s="45" t="str">
        <f t="shared" si="55"/>
        <v/>
      </c>
    </row>
    <row r="192" spans="1:12" x14ac:dyDescent="0.3">
      <c r="A192">
        <f t="shared" si="14"/>
        <v>44</v>
      </c>
      <c r="C192" s="55">
        <f t="shared" ref="C192:L192" si="56">IF(OR($A192&gt;$B$113,C$120=""),"",C$7-C54)</f>
        <v>2670</v>
      </c>
      <c r="D192" s="20">
        <f t="shared" si="56"/>
        <v>3</v>
      </c>
      <c r="E192" s="20">
        <f t="shared" si="56"/>
        <v>0</v>
      </c>
      <c r="F192" s="20">
        <f t="shared" si="56"/>
        <v>-7</v>
      </c>
      <c r="G192" s="20">
        <f t="shared" si="56"/>
        <v>0</v>
      </c>
      <c r="H192" s="20">
        <f t="shared" si="56"/>
        <v>0</v>
      </c>
      <c r="I192" s="20">
        <f t="shared" si="56"/>
        <v>1</v>
      </c>
      <c r="J192" s="20">
        <f t="shared" si="56"/>
        <v>3</v>
      </c>
      <c r="K192" s="20">
        <f t="shared" si="56"/>
        <v>6</v>
      </c>
      <c r="L192" s="45" t="str">
        <f t="shared" si="56"/>
        <v/>
      </c>
    </row>
    <row r="193" spans="1:12" x14ac:dyDescent="0.3">
      <c r="A193">
        <f t="shared" si="14"/>
        <v>45</v>
      </c>
      <c r="C193" s="55">
        <f t="shared" ref="C193:L193" si="57">IF(OR($A193&gt;$B$113,C$120=""),"",C$7-C55)</f>
        <v>-930</v>
      </c>
      <c r="D193" s="20">
        <f t="shared" si="57"/>
        <v>4</v>
      </c>
      <c r="E193" s="20">
        <f t="shared" si="57"/>
        <v>0</v>
      </c>
      <c r="F193" s="20">
        <f t="shared" si="57"/>
        <v>-22</v>
      </c>
      <c r="G193" s="20">
        <f t="shared" si="57"/>
        <v>0</v>
      </c>
      <c r="H193" s="20">
        <f t="shared" si="57"/>
        <v>0</v>
      </c>
      <c r="I193" s="20">
        <f t="shared" si="57"/>
        <v>3</v>
      </c>
      <c r="J193" s="20">
        <f t="shared" si="57"/>
        <v>3</v>
      </c>
      <c r="K193" s="20">
        <f t="shared" si="57"/>
        <v>6</v>
      </c>
      <c r="L193" s="45" t="str">
        <f t="shared" si="57"/>
        <v/>
      </c>
    </row>
    <row r="194" spans="1:12" x14ac:dyDescent="0.3">
      <c r="A194">
        <f t="shared" si="14"/>
        <v>46</v>
      </c>
      <c r="C194" s="55">
        <f t="shared" ref="C194:L194" si="58">IF(OR($A194&gt;$B$113,C$120=""),"",C$7-C56)</f>
        <v>-4910</v>
      </c>
      <c r="D194" s="20">
        <f t="shared" si="58"/>
        <v>-2</v>
      </c>
      <c r="E194" s="20">
        <f t="shared" si="58"/>
        <v>0</v>
      </c>
      <c r="F194" s="20">
        <f t="shared" si="58"/>
        <v>-10</v>
      </c>
      <c r="G194" s="20">
        <f t="shared" si="58"/>
        <v>1</v>
      </c>
      <c r="H194" s="20">
        <f t="shared" si="58"/>
        <v>6</v>
      </c>
      <c r="I194" s="20">
        <f t="shared" si="58"/>
        <v>1</v>
      </c>
      <c r="J194" s="20">
        <f t="shared" si="58"/>
        <v>0</v>
      </c>
      <c r="K194" s="20">
        <f t="shared" si="58"/>
        <v>0</v>
      </c>
      <c r="L194" s="45" t="str">
        <f t="shared" si="58"/>
        <v/>
      </c>
    </row>
    <row r="195" spans="1:12" x14ac:dyDescent="0.3">
      <c r="A195">
        <f t="shared" si="14"/>
        <v>47</v>
      </c>
      <c r="C195" s="55">
        <f t="shared" ref="C195:L195" si="59">IF(OR($A195&gt;$B$113,C$120=""),"",C$7-C57)</f>
        <v>1950</v>
      </c>
      <c r="D195" s="20">
        <f t="shared" si="59"/>
        <v>-2</v>
      </c>
      <c r="E195" s="20">
        <f t="shared" si="59"/>
        <v>0</v>
      </c>
      <c r="F195" s="20">
        <f t="shared" si="59"/>
        <v>-2</v>
      </c>
      <c r="G195" s="20">
        <f t="shared" si="59"/>
        <v>0</v>
      </c>
      <c r="H195" s="20">
        <f t="shared" si="59"/>
        <v>0</v>
      </c>
      <c r="I195" s="20">
        <f t="shared" si="59"/>
        <v>1</v>
      </c>
      <c r="J195" s="20">
        <f t="shared" si="59"/>
        <v>3</v>
      </c>
      <c r="K195" s="20">
        <f t="shared" si="59"/>
        <v>0</v>
      </c>
      <c r="L195" s="45" t="str">
        <f t="shared" si="59"/>
        <v/>
      </c>
    </row>
    <row r="196" spans="1:12" x14ac:dyDescent="0.3">
      <c r="A196">
        <f t="shared" si="14"/>
        <v>48</v>
      </c>
      <c r="C196" s="55">
        <f t="shared" ref="C196:L196" si="60">IF(OR($A196&gt;$B$113,C$120=""),"",C$7-C58)</f>
        <v>2630</v>
      </c>
      <c r="D196" s="20">
        <f t="shared" si="60"/>
        <v>-2</v>
      </c>
      <c r="E196" s="20">
        <f t="shared" si="60"/>
        <v>0</v>
      </c>
      <c r="F196" s="20">
        <f t="shared" si="60"/>
        <v>-12</v>
      </c>
      <c r="G196" s="20">
        <f t="shared" si="60"/>
        <v>0</v>
      </c>
      <c r="H196" s="20">
        <f t="shared" si="60"/>
        <v>0</v>
      </c>
      <c r="I196" s="20">
        <f t="shared" si="60"/>
        <v>1</v>
      </c>
      <c r="J196" s="20">
        <f t="shared" si="60"/>
        <v>3</v>
      </c>
      <c r="K196" s="20">
        <f t="shared" si="60"/>
        <v>0</v>
      </c>
      <c r="L196" s="45" t="str">
        <f t="shared" si="60"/>
        <v/>
      </c>
    </row>
    <row r="197" spans="1:12" x14ac:dyDescent="0.3">
      <c r="A197">
        <f t="shared" si="14"/>
        <v>49</v>
      </c>
      <c r="C197" s="55">
        <f t="shared" ref="C197:L197" si="61">IF(OR($A197&gt;$B$113,C$120=""),"",C$7-C59)</f>
        <v>1460</v>
      </c>
      <c r="D197" s="20">
        <f t="shared" si="61"/>
        <v>-2</v>
      </c>
      <c r="E197" s="20">
        <f t="shared" si="61"/>
        <v>0</v>
      </c>
      <c r="F197" s="20">
        <f t="shared" si="61"/>
        <v>-12</v>
      </c>
      <c r="G197" s="20">
        <f t="shared" si="61"/>
        <v>6</v>
      </c>
      <c r="H197" s="20">
        <f t="shared" si="61"/>
        <v>0</v>
      </c>
      <c r="I197" s="20">
        <f t="shared" si="61"/>
        <v>1</v>
      </c>
      <c r="J197" s="20">
        <f t="shared" si="61"/>
        <v>3</v>
      </c>
      <c r="K197" s="20">
        <f t="shared" si="61"/>
        <v>0</v>
      </c>
      <c r="L197" s="45" t="str">
        <f t="shared" si="61"/>
        <v/>
      </c>
    </row>
    <row r="198" spans="1:12" x14ac:dyDescent="0.3">
      <c r="A198">
        <f t="shared" si="14"/>
        <v>50</v>
      </c>
      <c r="C198" s="55">
        <f t="shared" ref="C198:L198" si="62">IF(OR($A198&gt;$B$113,C$120=""),"",C$7-C60)</f>
        <v>1180</v>
      </c>
      <c r="D198" s="20">
        <f t="shared" si="62"/>
        <v>-2</v>
      </c>
      <c r="E198" s="20">
        <f t="shared" si="62"/>
        <v>3</v>
      </c>
      <c r="F198" s="20">
        <f t="shared" si="62"/>
        <v>-2</v>
      </c>
      <c r="G198" s="20">
        <f t="shared" si="62"/>
        <v>4</v>
      </c>
      <c r="H198" s="20">
        <f t="shared" si="62"/>
        <v>0</v>
      </c>
      <c r="I198" s="20">
        <f t="shared" si="62"/>
        <v>5</v>
      </c>
      <c r="J198" s="20">
        <f t="shared" si="62"/>
        <v>3</v>
      </c>
      <c r="K198" s="20">
        <f t="shared" si="62"/>
        <v>0</v>
      </c>
      <c r="L198" s="45" t="str">
        <f t="shared" si="62"/>
        <v/>
      </c>
    </row>
    <row r="199" spans="1:12" x14ac:dyDescent="0.3">
      <c r="A199">
        <f t="shared" si="14"/>
        <v>51</v>
      </c>
      <c r="C199" s="55">
        <f t="shared" ref="C199:L199" si="63">IF(OR($A199&gt;$B$113,C$120=""),"",C$7-C61)</f>
        <v>-15540</v>
      </c>
      <c r="D199" s="20">
        <f t="shared" si="63"/>
        <v>-2</v>
      </c>
      <c r="E199" s="20">
        <f t="shared" si="63"/>
        <v>0</v>
      </c>
      <c r="F199" s="20">
        <f t="shared" si="63"/>
        <v>5</v>
      </c>
      <c r="G199" s="20">
        <f t="shared" si="63"/>
        <v>3</v>
      </c>
      <c r="H199" s="20">
        <f t="shared" si="63"/>
        <v>6</v>
      </c>
      <c r="I199" s="20">
        <f t="shared" si="63"/>
        <v>1</v>
      </c>
      <c r="J199" s="20">
        <f t="shared" si="63"/>
        <v>3</v>
      </c>
      <c r="K199" s="20">
        <f t="shared" si="63"/>
        <v>6</v>
      </c>
      <c r="L199" s="45" t="str">
        <f t="shared" si="63"/>
        <v/>
      </c>
    </row>
    <row r="200" spans="1:12" x14ac:dyDescent="0.3">
      <c r="A200">
        <f t="shared" si="14"/>
        <v>52</v>
      </c>
      <c r="C200" s="55">
        <f t="shared" ref="C200:L200" si="64">IF(OR($A200&gt;$B$113,C$120=""),"",C$7-C62)</f>
        <v>1930</v>
      </c>
      <c r="D200" s="20">
        <f t="shared" si="64"/>
        <v>-1</v>
      </c>
      <c r="E200" s="20">
        <f t="shared" si="64"/>
        <v>0</v>
      </c>
      <c r="F200" s="20">
        <f t="shared" si="64"/>
        <v>0</v>
      </c>
      <c r="G200" s="20">
        <f t="shared" si="64"/>
        <v>6</v>
      </c>
      <c r="H200" s="20">
        <f t="shared" si="64"/>
        <v>0</v>
      </c>
      <c r="I200" s="20">
        <f t="shared" si="64"/>
        <v>0</v>
      </c>
      <c r="J200" s="20">
        <f t="shared" si="64"/>
        <v>-2</v>
      </c>
      <c r="K200" s="20">
        <f t="shared" si="64"/>
        <v>6</v>
      </c>
      <c r="L200" s="45" t="str">
        <f t="shared" si="64"/>
        <v/>
      </c>
    </row>
    <row r="201" spans="1:12" x14ac:dyDescent="0.3">
      <c r="A201">
        <f t="shared" si="14"/>
        <v>53</v>
      </c>
      <c r="C201" s="55">
        <f t="shared" ref="C201:L201" si="65">IF(OR($A201&gt;$B$113,C$120=""),"",C$7-C63)</f>
        <v>-1040</v>
      </c>
      <c r="D201" s="20">
        <f t="shared" si="65"/>
        <v>0</v>
      </c>
      <c r="E201" s="20">
        <f t="shared" si="65"/>
        <v>0</v>
      </c>
      <c r="F201" s="20">
        <f t="shared" si="65"/>
        <v>7</v>
      </c>
      <c r="G201" s="20">
        <f t="shared" si="65"/>
        <v>0</v>
      </c>
      <c r="H201" s="20">
        <f t="shared" si="65"/>
        <v>0</v>
      </c>
      <c r="I201" s="20">
        <f t="shared" si="65"/>
        <v>0</v>
      </c>
      <c r="J201" s="20">
        <f t="shared" si="65"/>
        <v>3</v>
      </c>
      <c r="K201" s="20">
        <f t="shared" si="65"/>
        <v>6</v>
      </c>
      <c r="L201" s="45" t="str">
        <f t="shared" si="65"/>
        <v/>
      </c>
    </row>
    <row r="202" spans="1:12" x14ac:dyDescent="0.3">
      <c r="A202">
        <f t="shared" si="14"/>
        <v>54</v>
      </c>
      <c r="C202" s="55">
        <f t="shared" ref="C202:L202" si="66">IF(OR($A202&gt;$B$113,C$120=""),"",C$7-C64)</f>
        <v>-117870</v>
      </c>
      <c r="D202" s="20">
        <f t="shared" si="66"/>
        <v>-2</v>
      </c>
      <c r="E202" s="20">
        <f t="shared" si="66"/>
        <v>0</v>
      </c>
      <c r="F202" s="20">
        <f t="shared" si="66"/>
        <v>3</v>
      </c>
      <c r="G202" s="20">
        <f t="shared" si="66"/>
        <v>3</v>
      </c>
      <c r="H202" s="20">
        <f t="shared" si="66"/>
        <v>0</v>
      </c>
      <c r="I202" s="20">
        <f t="shared" si="66"/>
        <v>0</v>
      </c>
      <c r="J202" s="20">
        <f t="shared" si="66"/>
        <v>3</v>
      </c>
      <c r="K202" s="20">
        <f t="shared" si="66"/>
        <v>6</v>
      </c>
      <c r="L202" s="45" t="str">
        <f t="shared" si="66"/>
        <v/>
      </c>
    </row>
    <row r="203" spans="1:12" x14ac:dyDescent="0.3">
      <c r="A203">
        <f t="shared" si="14"/>
        <v>55</v>
      </c>
      <c r="C203" s="55">
        <f t="shared" ref="C203:L203" si="67">IF(OR($A203&gt;$B$113,C$120=""),"",C$7-C65)</f>
        <v>1740</v>
      </c>
      <c r="D203" s="20">
        <f t="shared" si="67"/>
        <v>0</v>
      </c>
      <c r="E203" s="20">
        <f t="shared" si="67"/>
        <v>0</v>
      </c>
      <c r="F203" s="20">
        <f t="shared" si="67"/>
        <v>0</v>
      </c>
      <c r="G203" s="20">
        <f t="shared" si="67"/>
        <v>4</v>
      </c>
      <c r="H203" s="20">
        <f t="shared" si="67"/>
        <v>0</v>
      </c>
      <c r="I203" s="20">
        <f t="shared" si="67"/>
        <v>0</v>
      </c>
      <c r="J203" s="20">
        <f t="shared" si="67"/>
        <v>3</v>
      </c>
      <c r="K203" s="20">
        <f t="shared" si="67"/>
        <v>3</v>
      </c>
      <c r="L203" s="45" t="str">
        <f t="shared" si="67"/>
        <v/>
      </c>
    </row>
    <row r="204" spans="1:12" x14ac:dyDescent="0.3">
      <c r="A204">
        <f t="shared" si="14"/>
        <v>56</v>
      </c>
      <c r="C204" s="55">
        <f t="shared" ref="C204:L204" si="68">IF(OR($A204&gt;$B$113,C$120=""),"",C$7-C66)</f>
        <v>2980</v>
      </c>
      <c r="D204" s="20">
        <f t="shared" si="68"/>
        <v>-2</v>
      </c>
      <c r="E204" s="20">
        <f t="shared" si="68"/>
        <v>0</v>
      </c>
      <c r="F204" s="20">
        <f t="shared" si="68"/>
        <v>-20</v>
      </c>
      <c r="G204" s="20">
        <f t="shared" si="68"/>
        <v>6</v>
      </c>
      <c r="H204" s="20">
        <f t="shared" si="68"/>
        <v>0</v>
      </c>
      <c r="I204" s="20">
        <f t="shared" si="68"/>
        <v>0</v>
      </c>
      <c r="J204" s="20">
        <f t="shared" si="68"/>
        <v>0</v>
      </c>
      <c r="K204" s="20">
        <f t="shared" si="68"/>
        <v>0</v>
      </c>
      <c r="L204" s="45" t="str">
        <f t="shared" si="68"/>
        <v/>
      </c>
    </row>
    <row r="205" spans="1:12" x14ac:dyDescent="0.3">
      <c r="A205">
        <f t="shared" si="14"/>
        <v>57</v>
      </c>
      <c r="C205" s="55" t="str">
        <f t="shared" ref="C205:L205" si="69">IF(OR($A205&gt;$B$113,C$120=""),"",C$7-C67)</f>
        <v/>
      </c>
      <c r="D205" s="20" t="str">
        <f t="shared" si="69"/>
        <v/>
      </c>
      <c r="E205" s="20" t="str">
        <f t="shared" si="69"/>
        <v/>
      </c>
      <c r="F205" s="20" t="str">
        <f t="shared" si="69"/>
        <v/>
      </c>
      <c r="G205" s="20" t="str">
        <f t="shared" si="69"/>
        <v/>
      </c>
      <c r="H205" s="20" t="str">
        <f t="shared" si="69"/>
        <v/>
      </c>
      <c r="I205" s="20" t="str">
        <f t="shared" si="69"/>
        <v/>
      </c>
      <c r="J205" s="20" t="str">
        <f t="shared" si="69"/>
        <v/>
      </c>
      <c r="K205" s="20" t="str">
        <f t="shared" si="69"/>
        <v/>
      </c>
      <c r="L205" s="45" t="str">
        <f t="shared" si="69"/>
        <v/>
      </c>
    </row>
    <row r="206" spans="1:12" x14ac:dyDescent="0.3">
      <c r="A206">
        <f t="shared" si="14"/>
        <v>58</v>
      </c>
      <c r="C206" s="55" t="str">
        <f t="shared" ref="C206:L206" si="70">IF(OR($A206&gt;$B$113,C$120=""),"",C$7-C68)</f>
        <v/>
      </c>
      <c r="D206" s="20" t="str">
        <f t="shared" si="70"/>
        <v/>
      </c>
      <c r="E206" s="20" t="str">
        <f t="shared" si="70"/>
        <v/>
      </c>
      <c r="F206" s="20" t="str">
        <f t="shared" si="70"/>
        <v/>
      </c>
      <c r="G206" s="20" t="str">
        <f t="shared" si="70"/>
        <v/>
      </c>
      <c r="H206" s="20" t="str">
        <f t="shared" si="70"/>
        <v/>
      </c>
      <c r="I206" s="20" t="str">
        <f t="shared" si="70"/>
        <v/>
      </c>
      <c r="J206" s="20" t="str">
        <f t="shared" si="70"/>
        <v/>
      </c>
      <c r="K206" s="20" t="str">
        <f t="shared" si="70"/>
        <v/>
      </c>
      <c r="L206" s="45" t="str">
        <f t="shared" si="70"/>
        <v/>
      </c>
    </row>
    <row r="207" spans="1:12" x14ac:dyDescent="0.3">
      <c r="A207">
        <f t="shared" si="14"/>
        <v>59</v>
      </c>
      <c r="C207" s="55" t="str">
        <f t="shared" ref="C207:L207" si="71">IF(OR($A207&gt;$B$113,C$120=""),"",C$7-C69)</f>
        <v/>
      </c>
      <c r="D207" s="20" t="str">
        <f t="shared" si="71"/>
        <v/>
      </c>
      <c r="E207" s="20" t="str">
        <f t="shared" si="71"/>
        <v/>
      </c>
      <c r="F207" s="20" t="str">
        <f t="shared" si="71"/>
        <v/>
      </c>
      <c r="G207" s="20" t="str">
        <f t="shared" si="71"/>
        <v/>
      </c>
      <c r="H207" s="20" t="str">
        <f t="shared" si="71"/>
        <v/>
      </c>
      <c r="I207" s="20" t="str">
        <f t="shared" si="71"/>
        <v/>
      </c>
      <c r="J207" s="20" t="str">
        <f t="shared" si="71"/>
        <v/>
      </c>
      <c r="K207" s="20" t="str">
        <f t="shared" si="71"/>
        <v/>
      </c>
      <c r="L207" s="45" t="str">
        <f t="shared" si="71"/>
        <v/>
      </c>
    </row>
    <row r="208" spans="1:12" x14ac:dyDescent="0.3">
      <c r="A208">
        <f t="shared" si="14"/>
        <v>60</v>
      </c>
      <c r="C208" s="55" t="str">
        <f t="shared" ref="C208:L208" si="72">IF(OR($A208&gt;$B$113,C$120=""),"",C$7-C70)</f>
        <v/>
      </c>
      <c r="D208" s="20" t="str">
        <f t="shared" si="72"/>
        <v/>
      </c>
      <c r="E208" s="20" t="str">
        <f t="shared" si="72"/>
        <v/>
      </c>
      <c r="F208" s="20" t="str">
        <f t="shared" si="72"/>
        <v/>
      </c>
      <c r="G208" s="20" t="str">
        <f t="shared" si="72"/>
        <v/>
      </c>
      <c r="H208" s="20" t="str">
        <f t="shared" si="72"/>
        <v/>
      </c>
      <c r="I208" s="20" t="str">
        <f t="shared" si="72"/>
        <v/>
      </c>
      <c r="J208" s="20" t="str">
        <f t="shared" si="72"/>
        <v/>
      </c>
      <c r="K208" s="20" t="str">
        <f t="shared" si="72"/>
        <v/>
      </c>
      <c r="L208" s="45" t="str">
        <f t="shared" si="72"/>
        <v/>
      </c>
    </row>
    <row r="209" spans="1:12" x14ac:dyDescent="0.3">
      <c r="A209">
        <f t="shared" si="14"/>
        <v>61</v>
      </c>
      <c r="C209" s="55" t="str">
        <f t="shared" ref="C209:L209" si="73">IF(OR($A209&gt;$B$113,C$120=""),"",C$7-C71)</f>
        <v/>
      </c>
      <c r="D209" s="20" t="str">
        <f t="shared" si="73"/>
        <v/>
      </c>
      <c r="E209" s="20" t="str">
        <f t="shared" si="73"/>
        <v/>
      </c>
      <c r="F209" s="20" t="str">
        <f t="shared" si="73"/>
        <v/>
      </c>
      <c r="G209" s="20" t="str">
        <f t="shared" si="73"/>
        <v/>
      </c>
      <c r="H209" s="20" t="str">
        <f t="shared" si="73"/>
        <v/>
      </c>
      <c r="I209" s="20" t="str">
        <f t="shared" si="73"/>
        <v/>
      </c>
      <c r="J209" s="20" t="str">
        <f t="shared" si="73"/>
        <v/>
      </c>
      <c r="K209" s="20" t="str">
        <f t="shared" si="73"/>
        <v/>
      </c>
      <c r="L209" s="45" t="str">
        <f t="shared" si="73"/>
        <v/>
      </c>
    </row>
    <row r="210" spans="1:12" x14ac:dyDescent="0.3">
      <c r="A210">
        <f t="shared" si="14"/>
        <v>62</v>
      </c>
      <c r="C210" s="55" t="str">
        <f t="shared" ref="C210:L210" si="74">IF(OR($A210&gt;$B$113,C$120=""),"",C$7-C72)</f>
        <v/>
      </c>
      <c r="D210" s="20" t="str">
        <f t="shared" si="74"/>
        <v/>
      </c>
      <c r="E210" s="20" t="str">
        <f t="shared" si="74"/>
        <v/>
      </c>
      <c r="F210" s="20" t="str">
        <f t="shared" si="74"/>
        <v/>
      </c>
      <c r="G210" s="20" t="str">
        <f t="shared" si="74"/>
        <v/>
      </c>
      <c r="H210" s="20" t="str">
        <f t="shared" si="74"/>
        <v/>
      </c>
      <c r="I210" s="20" t="str">
        <f t="shared" si="74"/>
        <v/>
      </c>
      <c r="J210" s="20" t="str">
        <f t="shared" si="74"/>
        <v/>
      </c>
      <c r="K210" s="20" t="str">
        <f t="shared" si="74"/>
        <v/>
      </c>
      <c r="L210" s="45" t="str">
        <f t="shared" si="74"/>
        <v/>
      </c>
    </row>
    <row r="211" spans="1:12" x14ac:dyDescent="0.3">
      <c r="A211">
        <f t="shared" si="14"/>
        <v>63</v>
      </c>
      <c r="C211" s="55" t="str">
        <f t="shared" ref="C211:L211" si="75">IF(OR($A211&gt;$B$113,C$120=""),"",C$7-C73)</f>
        <v/>
      </c>
      <c r="D211" s="20" t="str">
        <f t="shared" si="75"/>
        <v/>
      </c>
      <c r="E211" s="20" t="str">
        <f t="shared" si="75"/>
        <v/>
      </c>
      <c r="F211" s="20" t="str">
        <f t="shared" si="75"/>
        <v/>
      </c>
      <c r="G211" s="20" t="str">
        <f t="shared" si="75"/>
        <v/>
      </c>
      <c r="H211" s="20" t="str">
        <f t="shared" si="75"/>
        <v/>
      </c>
      <c r="I211" s="20" t="str">
        <f t="shared" si="75"/>
        <v/>
      </c>
      <c r="J211" s="20" t="str">
        <f t="shared" si="75"/>
        <v/>
      </c>
      <c r="K211" s="20" t="str">
        <f t="shared" si="75"/>
        <v/>
      </c>
      <c r="L211" s="45" t="str">
        <f t="shared" si="75"/>
        <v/>
      </c>
    </row>
    <row r="212" spans="1:12" x14ac:dyDescent="0.3">
      <c r="A212">
        <f t="shared" si="14"/>
        <v>64</v>
      </c>
      <c r="C212" s="55" t="str">
        <f t="shared" ref="C212:L212" si="76">IF(OR($A212&gt;$B$113,C$120=""),"",C$7-C74)</f>
        <v/>
      </c>
      <c r="D212" s="20" t="str">
        <f t="shared" si="76"/>
        <v/>
      </c>
      <c r="E212" s="20" t="str">
        <f t="shared" si="76"/>
        <v/>
      </c>
      <c r="F212" s="20" t="str">
        <f t="shared" si="76"/>
        <v/>
      </c>
      <c r="G212" s="20" t="str">
        <f t="shared" si="76"/>
        <v/>
      </c>
      <c r="H212" s="20" t="str">
        <f t="shared" si="76"/>
        <v/>
      </c>
      <c r="I212" s="20" t="str">
        <f t="shared" si="76"/>
        <v/>
      </c>
      <c r="J212" s="20" t="str">
        <f t="shared" si="76"/>
        <v/>
      </c>
      <c r="K212" s="20" t="str">
        <f t="shared" si="76"/>
        <v/>
      </c>
      <c r="L212" s="45" t="str">
        <f t="shared" si="76"/>
        <v/>
      </c>
    </row>
    <row r="213" spans="1:12" x14ac:dyDescent="0.3">
      <c r="A213">
        <f t="shared" si="14"/>
        <v>65</v>
      </c>
      <c r="C213" s="55" t="str">
        <f t="shared" ref="C213:L213" si="77">IF(OR($A213&gt;$B$113,C$120=""),"",C$7-C75)</f>
        <v/>
      </c>
      <c r="D213" s="20" t="str">
        <f t="shared" si="77"/>
        <v/>
      </c>
      <c r="E213" s="20" t="str">
        <f t="shared" si="77"/>
        <v/>
      </c>
      <c r="F213" s="20" t="str">
        <f t="shared" si="77"/>
        <v/>
      </c>
      <c r="G213" s="20" t="str">
        <f t="shared" si="77"/>
        <v/>
      </c>
      <c r="H213" s="20" t="str">
        <f t="shared" si="77"/>
        <v/>
      </c>
      <c r="I213" s="20" t="str">
        <f t="shared" si="77"/>
        <v/>
      </c>
      <c r="J213" s="20" t="str">
        <f t="shared" si="77"/>
        <v/>
      </c>
      <c r="K213" s="20" t="str">
        <f t="shared" si="77"/>
        <v/>
      </c>
      <c r="L213" s="45" t="str">
        <f t="shared" si="77"/>
        <v/>
      </c>
    </row>
    <row r="214" spans="1:12" x14ac:dyDescent="0.3">
      <c r="A214">
        <f t="shared" si="14"/>
        <v>66</v>
      </c>
      <c r="C214" s="55" t="str">
        <f t="shared" ref="C214:L214" si="78">IF(OR($A214&gt;$B$113,C$120=""),"",C$7-C76)</f>
        <v/>
      </c>
      <c r="D214" s="20" t="str">
        <f t="shared" si="78"/>
        <v/>
      </c>
      <c r="E214" s="20" t="str">
        <f t="shared" si="78"/>
        <v/>
      </c>
      <c r="F214" s="20" t="str">
        <f t="shared" si="78"/>
        <v/>
      </c>
      <c r="G214" s="20" t="str">
        <f t="shared" si="78"/>
        <v/>
      </c>
      <c r="H214" s="20" t="str">
        <f t="shared" si="78"/>
        <v/>
      </c>
      <c r="I214" s="20" t="str">
        <f t="shared" si="78"/>
        <v/>
      </c>
      <c r="J214" s="20" t="str">
        <f t="shared" si="78"/>
        <v/>
      </c>
      <c r="K214" s="20" t="str">
        <f t="shared" si="78"/>
        <v/>
      </c>
      <c r="L214" s="45" t="str">
        <f t="shared" si="78"/>
        <v/>
      </c>
    </row>
    <row r="215" spans="1:12" x14ac:dyDescent="0.3">
      <c r="A215">
        <f t="shared" ref="A215:A248" si="79">A214+1</f>
        <v>67</v>
      </c>
      <c r="C215" s="55" t="str">
        <f t="shared" ref="C215:L215" si="80">IF(OR($A215&gt;$B$113,C$120=""),"",C$7-C77)</f>
        <v/>
      </c>
      <c r="D215" s="20" t="str">
        <f t="shared" si="80"/>
        <v/>
      </c>
      <c r="E215" s="20" t="str">
        <f t="shared" si="80"/>
        <v/>
      </c>
      <c r="F215" s="20" t="str">
        <f t="shared" si="80"/>
        <v/>
      </c>
      <c r="G215" s="20" t="str">
        <f t="shared" si="80"/>
        <v/>
      </c>
      <c r="H215" s="20" t="str">
        <f t="shared" si="80"/>
        <v/>
      </c>
      <c r="I215" s="20" t="str">
        <f t="shared" si="80"/>
        <v/>
      </c>
      <c r="J215" s="20" t="str">
        <f t="shared" si="80"/>
        <v/>
      </c>
      <c r="K215" s="20" t="str">
        <f t="shared" si="80"/>
        <v/>
      </c>
      <c r="L215" s="45" t="str">
        <f t="shared" si="80"/>
        <v/>
      </c>
    </row>
    <row r="216" spans="1:12" x14ac:dyDescent="0.3">
      <c r="A216">
        <f t="shared" si="79"/>
        <v>68</v>
      </c>
      <c r="C216" s="55" t="str">
        <f t="shared" ref="C216:L216" si="81">IF(OR($A216&gt;$B$113,C$120=""),"",C$7-C78)</f>
        <v/>
      </c>
      <c r="D216" s="20" t="str">
        <f t="shared" si="81"/>
        <v/>
      </c>
      <c r="E216" s="20" t="str">
        <f t="shared" si="81"/>
        <v/>
      </c>
      <c r="F216" s="20" t="str">
        <f t="shared" si="81"/>
        <v/>
      </c>
      <c r="G216" s="20" t="str">
        <f t="shared" si="81"/>
        <v/>
      </c>
      <c r="H216" s="20" t="str">
        <f t="shared" si="81"/>
        <v/>
      </c>
      <c r="I216" s="20" t="str">
        <f t="shared" si="81"/>
        <v/>
      </c>
      <c r="J216" s="20" t="str">
        <f t="shared" si="81"/>
        <v/>
      </c>
      <c r="K216" s="20" t="str">
        <f t="shared" si="81"/>
        <v/>
      </c>
      <c r="L216" s="45" t="str">
        <f t="shared" si="81"/>
        <v/>
      </c>
    </row>
    <row r="217" spans="1:12" x14ac:dyDescent="0.3">
      <c r="A217">
        <f t="shared" si="79"/>
        <v>69</v>
      </c>
      <c r="C217" s="55" t="str">
        <f t="shared" ref="C217:L217" si="82">IF(OR($A217&gt;$B$113,C$120=""),"",C$7-C79)</f>
        <v/>
      </c>
      <c r="D217" s="20" t="str">
        <f t="shared" si="82"/>
        <v/>
      </c>
      <c r="E217" s="20" t="str">
        <f t="shared" si="82"/>
        <v/>
      </c>
      <c r="F217" s="20" t="str">
        <f t="shared" si="82"/>
        <v/>
      </c>
      <c r="G217" s="20" t="str">
        <f t="shared" si="82"/>
        <v/>
      </c>
      <c r="H217" s="20" t="str">
        <f t="shared" si="82"/>
        <v/>
      </c>
      <c r="I217" s="20" t="str">
        <f t="shared" si="82"/>
        <v/>
      </c>
      <c r="J217" s="20" t="str">
        <f t="shared" si="82"/>
        <v/>
      </c>
      <c r="K217" s="20" t="str">
        <f t="shared" si="82"/>
        <v/>
      </c>
      <c r="L217" s="45" t="str">
        <f t="shared" si="82"/>
        <v/>
      </c>
    </row>
    <row r="218" spans="1:12" x14ac:dyDescent="0.3">
      <c r="A218">
        <f t="shared" si="79"/>
        <v>70</v>
      </c>
      <c r="C218" s="55" t="str">
        <f t="shared" ref="C218:L218" si="83">IF(OR($A218&gt;$B$113,C$120=""),"",C$7-C80)</f>
        <v/>
      </c>
      <c r="D218" s="20" t="str">
        <f t="shared" si="83"/>
        <v/>
      </c>
      <c r="E218" s="20" t="str">
        <f t="shared" si="83"/>
        <v/>
      </c>
      <c r="F218" s="20" t="str">
        <f t="shared" si="83"/>
        <v/>
      </c>
      <c r="G218" s="20" t="str">
        <f t="shared" si="83"/>
        <v/>
      </c>
      <c r="H218" s="20" t="str">
        <f t="shared" si="83"/>
        <v/>
      </c>
      <c r="I218" s="20" t="str">
        <f t="shared" si="83"/>
        <v/>
      </c>
      <c r="J218" s="20" t="str">
        <f t="shared" si="83"/>
        <v/>
      </c>
      <c r="K218" s="20" t="str">
        <f t="shared" si="83"/>
        <v/>
      </c>
      <c r="L218" s="45" t="str">
        <f t="shared" si="83"/>
        <v/>
      </c>
    </row>
    <row r="219" spans="1:12" x14ac:dyDescent="0.3">
      <c r="A219">
        <f t="shared" si="79"/>
        <v>71</v>
      </c>
      <c r="C219" s="55" t="str">
        <f t="shared" ref="C219:L219" si="84">IF(OR($A219&gt;$B$113,C$120=""),"",C$7-C81)</f>
        <v/>
      </c>
      <c r="D219" s="20" t="str">
        <f t="shared" si="84"/>
        <v/>
      </c>
      <c r="E219" s="20" t="str">
        <f t="shared" si="84"/>
        <v/>
      </c>
      <c r="F219" s="20" t="str">
        <f t="shared" si="84"/>
        <v/>
      </c>
      <c r="G219" s="20" t="str">
        <f t="shared" si="84"/>
        <v/>
      </c>
      <c r="H219" s="20" t="str">
        <f t="shared" si="84"/>
        <v/>
      </c>
      <c r="I219" s="20" t="str">
        <f t="shared" si="84"/>
        <v/>
      </c>
      <c r="J219" s="20" t="str">
        <f t="shared" si="84"/>
        <v/>
      </c>
      <c r="K219" s="20" t="str">
        <f t="shared" si="84"/>
        <v/>
      </c>
      <c r="L219" s="45" t="str">
        <f t="shared" si="84"/>
        <v/>
      </c>
    </row>
    <row r="220" spans="1:12" x14ac:dyDescent="0.3">
      <c r="A220">
        <f t="shared" si="79"/>
        <v>72</v>
      </c>
      <c r="C220" s="55" t="str">
        <f t="shared" ref="C220:L220" si="85">IF(OR($A220&gt;$B$113,C$120=""),"",C$7-C82)</f>
        <v/>
      </c>
      <c r="D220" s="20" t="str">
        <f t="shared" si="85"/>
        <v/>
      </c>
      <c r="E220" s="20" t="str">
        <f t="shared" si="85"/>
        <v/>
      </c>
      <c r="F220" s="20" t="str">
        <f t="shared" si="85"/>
        <v/>
      </c>
      <c r="G220" s="20" t="str">
        <f t="shared" si="85"/>
        <v/>
      </c>
      <c r="H220" s="20" t="str">
        <f t="shared" si="85"/>
        <v/>
      </c>
      <c r="I220" s="20" t="str">
        <f t="shared" si="85"/>
        <v/>
      </c>
      <c r="J220" s="20" t="str">
        <f t="shared" si="85"/>
        <v/>
      </c>
      <c r="K220" s="20" t="str">
        <f t="shared" si="85"/>
        <v/>
      </c>
      <c r="L220" s="45" t="str">
        <f t="shared" si="85"/>
        <v/>
      </c>
    </row>
    <row r="221" spans="1:12" x14ac:dyDescent="0.3">
      <c r="A221">
        <f t="shared" si="79"/>
        <v>73</v>
      </c>
      <c r="C221" s="55" t="str">
        <f t="shared" ref="C221:L221" si="86">IF(OR($A221&gt;$B$113,C$120=""),"",C$7-C83)</f>
        <v/>
      </c>
      <c r="D221" s="20" t="str">
        <f t="shared" si="86"/>
        <v/>
      </c>
      <c r="E221" s="20" t="str">
        <f t="shared" si="86"/>
        <v/>
      </c>
      <c r="F221" s="20" t="str">
        <f t="shared" si="86"/>
        <v/>
      </c>
      <c r="G221" s="20" t="str">
        <f t="shared" si="86"/>
        <v/>
      </c>
      <c r="H221" s="20" t="str">
        <f t="shared" si="86"/>
        <v/>
      </c>
      <c r="I221" s="20" t="str">
        <f t="shared" si="86"/>
        <v/>
      </c>
      <c r="J221" s="20" t="str">
        <f t="shared" si="86"/>
        <v/>
      </c>
      <c r="K221" s="20" t="str">
        <f t="shared" si="86"/>
        <v/>
      </c>
      <c r="L221" s="45" t="str">
        <f t="shared" si="86"/>
        <v/>
      </c>
    </row>
    <row r="222" spans="1:12" x14ac:dyDescent="0.3">
      <c r="A222">
        <f t="shared" si="79"/>
        <v>74</v>
      </c>
      <c r="C222" s="55" t="str">
        <f t="shared" ref="C222:L222" si="87">IF(OR($A222&gt;$B$113,C$120=""),"",C$7-C84)</f>
        <v/>
      </c>
      <c r="D222" s="20" t="str">
        <f t="shared" si="87"/>
        <v/>
      </c>
      <c r="E222" s="20" t="str">
        <f t="shared" si="87"/>
        <v/>
      </c>
      <c r="F222" s="20" t="str">
        <f t="shared" si="87"/>
        <v/>
      </c>
      <c r="G222" s="20" t="str">
        <f t="shared" si="87"/>
        <v/>
      </c>
      <c r="H222" s="20" t="str">
        <f t="shared" si="87"/>
        <v/>
      </c>
      <c r="I222" s="20" t="str">
        <f t="shared" si="87"/>
        <v/>
      </c>
      <c r="J222" s="20" t="str">
        <f t="shared" si="87"/>
        <v/>
      </c>
      <c r="K222" s="20" t="str">
        <f t="shared" si="87"/>
        <v/>
      </c>
      <c r="L222" s="45" t="str">
        <f t="shared" si="87"/>
        <v/>
      </c>
    </row>
    <row r="223" spans="1:12" x14ac:dyDescent="0.3">
      <c r="A223">
        <f t="shared" si="79"/>
        <v>75</v>
      </c>
      <c r="C223" s="55" t="str">
        <f t="shared" ref="C223:L223" si="88">IF(OR($A223&gt;$B$113,C$120=""),"",C$7-C85)</f>
        <v/>
      </c>
      <c r="D223" s="20" t="str">
        <f t="shared" si="88"/>
        <v/>
      </c>
      <c r="E223" s="20" t="str">
        <f t="shared" si="88"/>
        <v/>
      </c>
      <c r="F223" s="20" t="str">
        <f t="shared" si="88"/>
        <v/>
      </c>
      <c r="G223" s="20" t="str">
        <f t="shared" si="88"/>
        <v/>
      </c>
      <c r="H223" s="20" t="str">
        <f t="shared" si="88"/>
        <v/>
      </c>
      <c r="I223" s="20" t="str">
        <f t="shared" si="88"/>
        <v/>
      </c>
      <c r="J223" s="20" t="str">
        <f t="shared" si="88"/>
        <v/>
      </c>
      <c r="K223" s="20" t="str">
        <f t="shared" si="88"/>
        <v/>
      </c>
      <c r="L223" s="45" t="str">
        <f t="shared" si="88"/>
        <v/>
      </c>
    </row>
    <row r="224" spans="1:12" x14ac:dyDescent="0.3">
      <c r="A224">
        <f t="shared" si="79"/>
        <v>76</v>
      </c>
      <c r="C224" s="55" t="str">
        <f t="shared" ref="C224:L224" si="89">IF(OR($A224&gt;$B$113,C$120=""),"",C$7-C86)</f>
        <v/>
      </c>
      <c r="D224" s="20" t="str">
        <f t="shared" si="89"/>
        <v/>
      </c>
      <c r="E224" s="20" t="str">
        <f t="shared" si="89"/>
        <v/>
      </c>
      <c r="F224" s="20" t="str">
        <f t="shared" si="89"/>
        <v/>
      </c>
      <c r="G224" s="20" t="str">
        <f t="shared" si="89"/>
        <v/>
      </c>
      <c r="H224" s="20" t="str">
        <f t="shared" si="89"/>
        <v/>
      </c>
      <c r="I224" s="20" t="str">
        <f t="shared" si="89"/>
        <v/>
      </c>
      <c r="J224" s="20" t="str">
        <f t="shared" si="89"/>
        <v/>
      </c>
      <c r="K224" s="20" t="str">
        <f t="shared" si="89"/>
        <v/>
      </c>
      <c r="L224" s="45" t="str">
        <f t="shared" si="89"/>
        <v/>
      </c>
    </row>
    <row r="225" spans="1:12" x14ac:dyDescent="0.3">
      <c r="A225">
        <f t="shared" si="79"/>
        <v>77</v>
      </c>
      <c r="C225" s="55" t="str">
        <f t="shared" ref="C225:L225" si="90">IF(OR($A225&gt;$B$113,C$120=""),"",C$7-C87)</f>
        <v/>
      </c>
      <c r="D225" s="20" t="str">
        <f t="shared" si="90"/>
        <v/>
      </c>
      <c r="E225" s="20" t="str">
        <f t="shared" si="90"/>
        <v/>
      </c>
      <c r="F225" s="20" t="str">
        <f t="shared" si="90"/>
        <v/>
      </c>
      <c r="G225" s="20" t="str">
        <f t="shared" si="90"/>
        <v/>
      </c>
      <c r="H225" s="20" t="str">
        <f t="shared" si="90"/>
        <v/>
      </c>
      <c r="I225" s="20" t="str">
        <f t="shared" si="90"/>
        <v/>
      </c>
      <c r="J225" s="20" t="str">
        <f t="shared" si="90"/>
        <v/>
      </c>
      <c r="K225" s="20" t="str">
        <f t="shared" si="90"/>
        <v/>
      </c>
      <c r="L225" s="45" t="str">
        <f t="shared" si="90"/>
        <v/>
      </c>
    </row>
    <row r="226" spans="1:12" x14ac:dyDescent="0.3">
      <c r="A226">
        <f t="shared" si="79"/>
        <v>78</v>
      </c>
      <c r="C226" s="55" t="str">
        <f t="shared" ref="C226:L226" si="91">IF(OR($A226&gt;$B$113,C$120=""),"",C$7-C88)</f>
        <v/>
      </c>
      <c r="D226" s="20" t="str">
        <f t="shared" si="91"/>
        <v/>
      </c>
      <c r="E226" s="20" t="str">
        <f t="shared" si="91"/>
        <v/>
      </c>
      <c r="F226" s="20" t="str">
        <f t="shared" si="91"/>
        <v/>
      </c>
      <c r="G226" s="20" t="str">
        <f t="shared" si="91"/>
        <v/>
      </c>
      <c r="H226" s="20" t="str">
        <f t="shared" si="91"/>
        <v/>
      </c>
      <c r="I226" s="20" t="str">
        <f t="shared" si="91"/>
        <v/>
      </c>
      <c r="J226" s="20" t="str">
        <f t="shared" si="91"/>
        <v/>
      </c>
      <c r="K226" s="20" t="str">
        <f t="shared" si="91"/>
        <v/>
      </c>
      <c r="L226" s="45" t="str">
        <f t="shared" si="91"/>
        <v/>
      </c>
    </row>
    <row r="227" spans="1:12" x14ac:dyDescent="0.3">
      <c r="A227">
        <f t="shared" si="79"/>
        <v>79</v>
      </c>
      <c r="C227" s="55" t="str">
        <f t="shared" ref="C227:L227" si="92">IF(OR($A227&gt;$B$113,C$120=""),"",C$7-C89)</f>
        <v/>
      </c>
      <c r="D227" s="20" t="str">
        <f t="shared" si="92"/>
        <v/>
      </c>
      <c r="E227" s="20" t="str">
        <f t="shared" si="92"/>
        <v/>
      </c>
      <c r="F227" s="20" t="str">
        <f t="shared" si="92"/>
        <v/>
      </c>
      <c r="G227" s="20" t="str">
        <f t="shared" si="92"/>
        <v/>
      </c>
      <c r="H227" s="20" t="str">
        <f t="shared" si="92"/>
        <v/>
      </c>
      <c r="I227" s="20" t="str">
        <f t="shared" si="92"/>
        <v/>
      </c>
      <c r="J227" s="20" t="str">
        <f t="shared" si="92"/>
        <v/>
      </c>
      <c r="K227" s="20" t="str">
        <f t="shared" si="92"/>
        <v/>
      </c>
      <c r="L227" s="45" t="str">
        <f t="shared" si="92"/>
        <v/>
      </c>
    </row>
    <row r="228" spans="1:12" x14ac:dyDescent="0.3">
      <c r="A228">
        <f t="shared" si="79"/>
        <v>80</v>
      </c>
      <c r="C228" s="55" t="str">
        <f t="shared" ref="C228:L228" si="93">IF(OR($A228&gt;$B$113,C$120=""),"",C$7-C90)</f>
        <v/>
      </c>
      <c r="D228" s="20" t="str">
        <f t="shared" si="93"/>
        <v/>
      </c>
      <c r="E228" s="20" t="str">
        <f t="shared" si="93"/>
        <v/>
      </c>
      <c r="F228" s="20" t="str">
        <f t="shared" si="93"/>
        <v/>
      </c>
      <c r="G228" s="20" t="str">
        <f t="shared" si="93"/>
        <v/>
      </c>
      <c r="H228" s="20" t="str">
        <f t="shared" si="93"/>
        <v/>
      </c>
      <c r="I228" s="20" t="str">
        <f t="shared" si="93"/>
        <v/>
      </c>
      <c r="J228" s="20" t="str">
        <f t="shared" si="93"/>
        <v/>
      </c>
      <c r="K228" s="20" t="str">
        <f t="shared" si="93"/>
        <v/>
      </c>
      <c r="L228" s="45" t="str">
        <f t="shared" si="93"/>
        <v/>
      </c>
    </row>
    <row r="229" spans="1:12" x14ac:dyDescent="0.3">
      <c r="A229">
        <f t="shared" si="79"/>
        <v>81</v>
      </c>
      <c r="C229" s="55" t="str">
        <f t="shared" ref="C229:L229" si="94">IF(OR($A229&gt;$B$113,C$120=""),"",C$7-C91)</f>
        <v/>
      </c>
      <c r="D229" s="20" t="str">
        <f t="shared" si="94"/>
        <v/>
      </c>
      <c r="E229" s="20" t="str">
        <f t="shared" si="94"/>
        <v/>
      </c>
      <c r="F229" s="20" t="str">
        <f t="shared" si="94"/>
        <v/>
      </c>
      <c r="G229" s="20" t="str">
        <f t="shared" si="94"/>
        <v/>
      </c>
      <c r="H229" s="20" t="str">
        <f t="shared" si="94"/>
        <v/>
      </c>
      <c r="I229" s="20" t="str">
        <f t="shared" si="94"/>
        <v/>
      </c>
      <c r="J229" s="20" t="str">
        <f t="shared" si="94"/>
        <v/>
      </c>
      <c r="K229" s="20" t="str">
        <f t="shared" si="94"/>
        <v/>
      </c>
      <c r="L229" s="45" t="str">
        <f t="shared" si="94"/>
        <v/>
      </c>
    </row>
    <row r="230" spans="1:12" x14ac:dyDescent="0.3">
      <c r="A230">
        <f t="shared" si="79"/>
        <v>82</v>
      </c>
      <c r="C230" s="55" t="str">
        <f t="shared" ref="C230:L230" si="95">IF(OR($A230&gt;$B$113,C$120=""),"",C$7-C92)</f>
        <v/>
      </c>
      <c r="D230" s="20" t="str">
        <f t="shared" si="95"/>
        <v/>
      </c>
      <c r="E230" s="20" t="str">
        <f t="shared" si="95"/>
        <v/>
      </c>
      <c r="F230" s="20" t="str">
        <f t="shared" si="95"/>
        <v/>
      </c>
      <c r="G230" s="20" t="str">
        <f t="shared" si="95"/>
        <v/>
      </c>
      <c r="H230" s="20" t="str">
        <f t="shared" si="95"/>
        <v/>
      </c>
      <c r="I230" s="20" t="str">
        <f t="shared" si="95"/>
        <v/>
      </c>
      <c r="J230" s="20" t="str">
        <f t="shared" si="95"/>
        <v/>
      </c>
      <c r="K230" s="20" t="str">
        <f t="shared" si="95"/>
        <v/>
      </c>
      <c r="L230" s="45" t="str">
        <f t="shared" si="95"/>
        <v/>
      </c>
    </row>
    <row r="231" spans="1:12" x14ac:dyDescent="0.3">
      <c r="A231">
        <f t="shared" si="79"/>
        <v>83</v>
      </c>
      <c r="C231" s="55" t="str">
        <f t="shared" ref="C231:L231" si="96">IF(OR($A231&gt;$B$113,C$120=""),"",C$7-C93)</f>
        <v/>
      </c>
      <c r="D231" s="20" t="str">
        <f t="shared" si="96"/>
        <v/>
      </c>
      <c r="E231" s="20" t="str">
        <f t="shared" si="96"/>
        <v/>
      </c>
      <c r="F231" s="20" t="str">
        <f t="shared" si="96"/>
        <v/>
      </c>
      <c r="G231" s="20" t="str">
        <f t="shared" si="96"/>
        <v/>
      </c>
      <c r="H231" s="20" t="str">
        <f t="shared" si="96"/>
        <v/>
      </c>
      <c r="I231" s="20" t="str">
        <f t="shared" si="96"/>
        <v/>
      </c>
      <c r="J231" s="20" t="str">
        <f t="shared" si="96"/>
        <v/>
      </c>
      <c r="K231" s="20" t="str">
        <f t="shared" si="96"/>
        <v/>
      </c>
      <c r="L231" s="45" t="str">
        <f t="shared" si="96"/>
        <v/>
      </c>
    </row>
    <row r="232" spans="1:12" x14ac:dyDescent="0.3">
      <c r="A232">
        <f t="shared" si="79"/>
        <v>84</v>
      </c>
      <c r="C232" s="55" t="str">
        <f t="shared" ref="C232:L232" si="97">IF(OR($A232&gt;$B$113,C$120=""),"",C$7-C94)</f>
        <v/>
      </c>
      <c r="D232" s="20" t="str">
        <f t="shared" si="97"/>
        <v/>
      </c>
      <c r="E232" s="20" t="str">
        <f t="shared" si="97"/>
        <v/>
      </c>
      <c r="F232" s="20" t="str">
        <f t="shared" si="97"/>
        <v/>
      </c>
      <c r="G232" s="20" t="str">
        <f t="shared" si="97"/>
        <v/>
      </c>
      <c r="H232" s="20" t="str">
        <f t="shared" si="97"/>
        <v/>
      </c>
      <c r="I232" s="20" t="str">
        <f t="shared" si="97"/>
        <v/>
      </c>
      <c r="J232" s="20" t="str">
        <f t="shared" si="97"/>
        <v/>
      </c>
      <c r="K232" s="20" t="str">
        <f t="shared" si="97"/>
        <v/>
      </c>
      <c r="L232" s="45" t="str">
        <f t="shared" si="97"/>
        <v/>
      </c>
    </row>
    <row r="233" spans="1:12" x14ac:dyDescent="0.3">
      <c r="A233">
        <f t="shared" si="79"/>
        <v>85</v>
      </c>
      <c r="C233" s="55" t="str">
        <f t="shared" ref="C233:L233" si="98">IF(OR($A233&gt;$B$113,C$120=""),"",C$7-C95)</f>
        <v/>
      </c>
      <c r="D233" s="20" t="str">
        <f t="shared" si="98"/>
        <v/>
      </c>
      <c r="E233" s="20" t="str">
        <f t="shared" si="98"/>
        <v/>
      </c>
      <c r="F233" s="20" t="str">
        <f t="shared" si="98"/>
        <v/>
      </c>
      <c r="G233" s="20" t="str">
        <f t="shared" si="98"/>
        <v/>
      </c>
      <c r="H233" s="20" t="str">
        <f t="shared" si="98"/>
        <v/>
      </c>
      <c r="I233" s="20" t="str">
        <f t="shared" si="98"/>
        <v/>
      </c>
      <c r="J233" s="20" t="str">
        <f t="shared" si="98"/>
        <v/>
      </c>
      <c r="K233" s="20" t="str">
        <f t="shared" si="98"/>
        <v/>
      </c>
      <c r="L233" s="45" t="str">
        <f t="shared" si="98"/>
        <v/>
      </c>
    </row>
    <row r="234" spans="1:12" x14ac:dyDescent="0.3">
      <c r="A234">
        <f t="shared" si="79"/>
        <v>86</v>
      </c>
      <c r="C234" s="55" t="str">
        <f t="shared" ref="C234:L234" si="99">IF(OR($A234&gt;$B$113,C$120=""),"",C$7-C96)</f>
        <v/>
      </c>
      <c r="D234" s="20" t="str">
        <f t="shared" si="99"/>
        <v/>
      </c>
      <c r="E234" s="20" t="str">
        <f t="shared" si="99"/>
        <v/>
      </c>
      <c r="F234" s="20" t="str">
        <f t="shared" si="99"/>
        <v/>
      </c>
      <c r="G234" s="20" t="str">
        <f t="shared" si="99"/>
        <v/>
      </c>
      <c r="H234" s="20" t="str">
        <f t="shared" si="99"/>
        <v/>
      </c>
      <c r="I234" s="20" t="str">
        <f t="shared" si="99"/>
        <v/>
      </c>
      <c r="J234" s="20" t="str">
        <f t="shared" si="99"/>
        <v/>
      </c>
      <c r="K234" s="20" t="str">
        <f t="shared" si="99"/>
        <v/>
      </c>
      <c r="L234" s="45" t="str">
        <f t="shared" si="99"/>
        <v/>
      </c>
    </row>
    <row r="235" spans="1:12" x14ac:dyDescent="0.3">
      <c r="A235">
        <f t="shared" si="79"/>
        <v>87</v>
      </c>
      <c r="C235" s="55" t="str">
        <f t="shared" ref="C235:L235" si="100">IF(OR($A235&gt;$B$113,C$120=""),"",C$7-C97)</f>
        <v/>
      </c>
      <c r="D235" s="20" t="str">
        <f t="shared" si="100"/>
        <v/>
      </c>
      <c r="E235" s="20" t="str">
        <f t="shared" si="100"/>
        <v/>
      </c>
      <c r="F235" s="20" t="str">
        <f t="shared" si="100"/>
        <v/>
      </c>
      <c r="G235" s="20" t="str">
        <f t="shared" si="100"/>
        <v/>
      </c>
      <c r="H235" s="20" t="str">
        <f t="shared" si="100"/>
        <v/>
      </c>
      <c r="I235" s="20" t="str">
        <f t="shared" si="100"/>
        <v/>
      </c>
      <c r="J235" s="20" t="str">
        <f t="shared" si="100"/>
        <v/>
      </c>
      <c r="K235" s="20" t="str">
        <f t="shared" si="100"/>
        <v/>
      </c>
      <c r="L235" s="45" t="str">
        <f t="shared" si="100"/>
        <v/>
      </c>
    </row>
    <row r="236" spans="1:12" x14ac:dyDescent="0.3">
      <c r="A236">
        <f t="shared" si="79"/>
        <v>88</v>
      </c>
      <c r="C236" s="55" t="str">
        <f t="shared" ref="C236:L236" si="101">IF(OR($A236&gt;$B$113,C$120=""),"",C$7-C98)</f>
        <v/>
      </c>
      <c r="D236" s="20" t="str">
        <f t="shared" si="101"/>
        <v/>
      </c>
      <c r="E236" s="20" t="str">
        <f t="shared" si="101"/>
        <v/>
      </c>
      <c r="F236" s="20" t="str">
        <f t="shared" si="101"/>
        <v/>
      </c>
      <c r="G236" s="20" t="str">
        <f t="shared" si="101"/>
        <v/>
      </c>
      <c r="H236" s="20" t="str">
        <f t="shared" si="101"/>
        <v/>
      </c>
      <c r="I236" s="20" t="str">
        <f t="shared" si="101"/>
        <v/>
      </c>
      <c r="J236" s="20" t="str">
        <f t="shared" si="101"/>
        <v/>
      </c>
      <c r="K236" s="20" t="str">
        <f t="shared" si="101"/>
        <v/>
      </c>
      <c r="L236" s="45" t="str">
        <f t="shared" si="101"/>
        <v/>
      </c>
    </row>
    <row r="237" spans="1:12" x14ac:dyDescent="0.3">
      <c r="A237">
        <f t="shared" si="79"/>
        <v>89</v>
      </c>
      <c r="C237" s="55" t="str">
        <f t="shared" ref="C237:L237" si="102">IF(OR($A237&gt;$B$113,C$120=""),"",C$7-C99)</f>
        <v/>
      </c>
      <c r="D237" s="20" t="str">
        <f t="shared" si="102"/>
        <v/>
      </c>
      <c r="E237" s="20" t="str">
        <f t="shared" si="102"/>
        <v/>
      </c>
      <c r="F237" s="20" t="str">
        <f t="shared" si="102"/>
        <v/>
      </c>
      <c r="G237" s="20" t="str">
        <f t="shared" si="102"/>
        <v/>
      </c>
      <c r="H237" s="20" t="str">
        <f t="shared" si="102"/>
        <v/>
      </c>
      <c r="I237" s="20" t="str">
        <f t="shared" si="102"/>
        <v/>
      </c>
      <c r="J237" s="20" t="str">
        <f t="shared" si="102"/>
        <v/>
      </c>
      <c r="K237" s="20" t="str">
        <f t="shared" si="102"/>
        <v/>
      </c>
      <c r="L237" s="45" t="str">
        <f t="shared" si="102"/>
        <v/>
      </c>
    </row>
    <row r="238" spans="1:12" x14ac:dyDescent="0.3">
      <c r="A238">
        <f t="shared" si="79"/>
        <v>90</v>
      </c>
      <c r="C238" s="55" t="str">
        <f t="shared" ref="C238:L238" si="103">IF(OR($A238&gt;$B$113,C$120=""),"",C$7-C100)</f>
        <v/>
      </c>
      <c r="D238" s="20" t="str">
        <f t="shared" si="103"/>
        <v/>
      </c>
      <c r="E238" s="20" t="str">
        <f t="shared" si="103"/>
        <v/>
      </c>
      <c r="F238" s="20" t="str">
        <f t="shared" si="103"/>
        <v/>
      </c>
      <c r="G238" s="20" t="str">
        <f t="shared" si="103"/>
        <v/>
      </c>
      <c r="H238" s="20" t="str">
        <f t="shared" si="103"/>
        <v/>
      </c>
      <c r="I238" s="20" t="str">
        <f t="shared" si="103"/>
        <v/>
      </c>
      <c r="J238" s="20" t="str">
        <f t="shared" si="103"/>
        <v/>
      </c>
      <c r="K238" s="20" t="str">
        <f t="shared" si="103"/>
        <v/>
      </c>
      <c r="L238" s="45" t="str">
        <f t="shared" si="103"/>
        <v/>
      </c>
    </row>
    <row r="239" spans="1:12" x14ac:dyDescent="0.3">
      <c r="A239">
        <f t="shared" si="79"/>
        <v>91</v>
      </c>
      <c r="C239" s="55" t="str">
        <f t="shared" ref="C239:L239" si="104">IF(OR($A239&gt;$B$113,C$120=""),"",C$7-C101)</f>
        <v/>
      </c>
      <c r="D239" s="20" t="str">
        <f t="shared" si="104"/>
        <v/>
      </c>
      <c r="E239" s="20" t="str">
        <f t="shared" si="104"/>
        <v/>
      </c>
      <c r="F239" s="20" t="str">
        <f t="shared" si="104"/>
        <v/>
      </c>
      <c r="G239" s="20" t="str">
        <f t="shared" si="104"/>
        <v/>
      </c>
      <c r="H239" s="20" t="str">
        <f t="shared" si="104"/>
        <v/>
      </c>
      <c r="I239" s="20" t="str">
        <f t="shared" si="104"/>
        <v/>
      </c>
      <c r="J239" s="20" t="str">
        <f t="shared" si="104"/>
        <v/>
      </c>
      <c r="K239" s="20" t="str">
        <f t="shared" si="104"/>
        <v/>
      </c>
      <c r="L239" s="45" t="str">
        <f t="shared" si="104"/>
        <v/>
      </c>
    </row>
    <row r="240" spans="1:12" x14ac:dyDescent="0.3">
      <c r="A240">
        <f t="shared" si="79"/>
        <v>92</v>
      </c>
      <c r="C240" s="55" t="str">
        <f t="shared" ref="C240:L240" si="105">IF(OR($A240&gt;$B$113,C$120=""),"",C$7-C102)</f>
        <v/>
      </c>
      <c r="D240" s="20" t="str">
        <f t="shared" si="105"/>
        <v/>
      </c>
      <c r="E240" s="20" t="str">
        <f t="shared" si="105"/>
        <v/>
      </c>
      <c r="F240" s="20" t="str">
        <f t="shared" si="105"/>
        <v/>
      </c>
      <c r="G240" s="20" t="str">
        <f t="shared" si="105"/>
        <v/>
      </c>
      <c r="H240" s="20" t="str">
        <f t="shared" si="105"/>
        <v/>
      </c>
      <c r="I240" s="20" t="str">
        <f t="shared" si="105"/>
        <v/>
      </c>
      <c r="J240" s="20" t="str">
        <f t="shared" si="105"/>
        <v/>
      </c>
      <c r="K240" s="20" t="str">
        <f t="shared" si="105"/>
        <v/>
      </c>
      <c r="L240" s="45" t="str">
        <f t="shared" si="105"/>
        <v/>
      </c>
    </row>
    <row r="241" spans="1:101" x14ac:dyDescent="0.3">
      <c r="A241">
        <f t="shared" si="79"/>
        <v>93</v>
      </c>
      <c r="C241" s="55" t="str">
        <f t="shared" ref="C241:L241" si="106">IF(OR($A241&gt;$B$113,C$120=""),"",C$7-C103)</f>
        <v/>
      </c>
      <c r="D241" s="20" t="str">
        <f t="shared" si="106"/>
        <v/>
      </c>
      <c r="E241" s="20" t="str">
        <f t="shared" si="106"/>
        <v/>
      </c>
      <c r="F241" s="20" t="str">
        <f t="shared" si="106"/>
        <v/>
      </c>
      <c r="G241" s="20" t="str">
        <f t="shared" si="106"/>
        <v/>
      </c>
      <c r="H241" s="20" t="str">
        <f t="shared" si="106"/>
        <v/>
      </c>
      <c r="I241" s="20" t="str">
        <f t="shared" si="106"/>
        <v/>
      </c>
      <c r="J241" s="20" t="str">
        <f t="shared" si="106"/>
        <v/>
      </c>
      <c r="K241" s="20" t="str">
        <f t="shared" si="106"/>
        <v/>
      </c>
      <c r="L241" s="45" t="str">
        <f t="shared" si="106"/>
        <v/>
      </c>
    </row>
    <row r="242" spans="1:101" x14ac:dyDescent="0.3">
      <c r="A242">
        <f t="shared" si="79"/>
        <v>94</v>
      </c>
      <c r="C242" s="55" t="str">
        <f t="shared" ref="C242:L242" si="107">IF(OR($A242&gt;$B$113,C$120=""),"",C$7-C104)</f>
        <v/>
      </c>
      <c r="D242" s="20" t="str">
        <f t="shared" si="107"/>
        <v/>
      </c>
      <c r="E242" s="20" t="str">
        <f t="shared" si="107"/>
        <v/>
      </c>
      <c r="F242" s="20" t="str">
        <f t="shared" si="107"/>
        <v/>
      </c>
      <c r="G242" s="20" t="str">
        <f t="shared" si="107"/>
        <v/>
      </c>
      <c r="H242" s="20" t="str">
        <f t="shared" si="107"/>
        <v/>
      </c>
      <c r="I242" s="20" t="str">
        <f t="shared" si="107"/>
        <v/>
      </c>
      <c r="J242" s="20" t="str">
        <f t="shared" si="107"/>
        <v/>
      </c>
      <c r="K242" s="20" t="str">
        <f t="shared" si="107"/>
        <v/>
      </c>
      <c r="L242" s="45" t="str">
        <f t="shared" si="107"/>
        <v/>
      </c>
    </row>
    <row r="243" spans="1:101" x14ac:dyDescent="0.3">
      <c r="A243">
        <f t="shared" si="79"/>
        <v>95</v>
      </c>
      <c r="C243" s="55" t="str">
        <f t="shared" ref="C243:L243" si="108">IF(OR($A243&gt;$B$113,C$120=""),"",C$7-C105)</f>
        <v/>
      </c>
      <c r="D243" s="20" t="str">
        <f t="shared" si="108"/>
        <v/>
      </c>
      <c r="E243" s="20" t="str">
        <f t="shared" si="108"/>
        <v/>
      </c>
      <c r="F243" s="20" t="str">
        <f t="shared" si="108"/>
        <v/>
      </c>
      <c r="G243" s="20" t="str">
        <f t="shared" si="108"/>
        <v/>
      </c>
      <c r="H243" s="20" t="str">
        <f t="shared" si="108"/>
        <v/>
      </c>
      <c r="I243" s="20" t="str">
        <f t="shared" si="108"/>
        <v/>
      </c>
      <c r="J243" s="20" t="str">
        <f t="shared" si="108"/>
        <v/>
      </c>
      <c r="K243" s="20" t="str">
        <f t="shared" si="108"/>
        <v/>
      </c>
      <c r="L243" s="45" t="str">
        <f t="shared" si="108"/>
        <v/>
      </c>
    </row>
    <row r="244" spans="1:101" x14ac:dyDescent="0.3">
      <c r="A244">
        <f t="shared" si="79"/>
        <v>96</v>
      </c>
      <c r="C244" s="55" t="str">
        <f t="shared" ref="C244:L244" si="109">IF(OR($A244&gt;$B$113,C$120=""),"",C$7-C106)</f>
        <v/>
      </c>
      <c r="D244" s="20" t="str">
        <f t="shared" si="109"/>
        <v/>
      </c>
      <c r="E244" s="20" t="str">
        <f t="shared" si="109"/>
        <v/>
      </c>
      <c r="F244" s="20" t="str">
        <f t="shared" si="109"/>
        <v/>
      </c>
      <c r="G244" s="20" t="str">
        <f t="shared" si="109"/>
        <v/>
      </c>
      <c r="H244" s="20" t="str">
        <f t="shared" si="109"/>
        <v/>
      </c>
      <c r="I244" s="20" t="str">
        <f t="shared" si="109"/>
        <v/>
      </c>
      <c r="J244" s="20" t="str">
        <f t="shared" si="109"/>
        <v/>
      </c>
      <c r="K244" s="20" t="str">
        <f t="shared" si="109"/>
        <v/>
      </c>
      <c r="L244" s="45" t="str">
        <f t="shared" si="109"/>
        <v/>
      </c>
    </row>
    <row r="245" spans="1:101" x14ac:dyDescent="0.3">
      <c r="A245">
        <f t="shared" si="79"/>
        <v>97</v>
      </c>
      <c r="C245" s="55" t="str">
        <f t="shared" ref="C245:L245" si="110">IF(OR($A245&gt;$B$113,C$120=""),"",C$7-C107)</f>
        <v/>
      </c>
      <c r="D245" s="20" t="str">
        <f t="shared" si="110"/>
        <v/>
      </c>
      <c r="E245" s="20" t="str">
        <f t="shared" si="110"/>
        <v/>
      </c>
      <c r="F245" s="20" t="str">
        <f t="shared" si="110"/>
        <v/>
      </c>
      <c r="G245" s="20" t="str">
        <f t="shared" si="110"/>
        <v/>
      </c>
      <c r="H245" s="20" t="str">
        <f t="shared" si="110"/>
        <v/>
      </c>
      <c r="I245" s="20" t="str">
        <f t="shared" si="110"/>
        <v/>
      </c>
      <c r="J245" s="20" t="str">
        <f t="shared" si="110"/>
        <v/>
      </c>
      <c r="K245" s="20" t="str">
        <f t="shared" si="110"/>
        <v/>
      </c>
      <c r="L245" s="45" t="str">
        <f t="shared" si="110"/>
        <v/>
      </c>
    </row>
    <row r="246" spans="1:101" x14ac:dyDescent="0.3">
      <c r="A246">
        <f t="shared" si="79"/>
        <v>98</v>
      </c>
      <c r="C246" s="55" t="str">
        <f t="shared" ref="C246:L246" si="111">IF(OR($A246&gt;$B$113,C$120=""),"",C$7-C108)</f>
        <v/>
      </c>
      <c r="D246" s="20" t="str">
        <f t="shared" si="111"/>
        <v/>
      </c>
      <c r="E246" s="20" t="str">
        <f t="shared" si="111"/>
        <v/>
      </c>
      <c r="F246" s="20" t="str">
        <f t="shared" si="111"/>
        <v/>
      </c>
      <c r="G246" s="20" t="str">
        <f t="shared" si="111"/>
        <v/>
      </c>
      <c r="H246" s="20" t="str">
        <f t="shared" si="111"/>
        <v/>
      </c>
      <c r="I246" s="20" t="str">
        <f t="shared" si="111"/>
        <v/>
      </c>
      <c r="J246" s="20" t="str">
        <f t="shared" si="111"/>
        <v/>
      </c>
      <c r="K246" s="20" t="str">
        <f t="shared" si="111"/>
        <v/>
      </c>
      <c r="L246" s="45" t="str">
        <f t="shared" si="111"/>
        <v/>
      </c>
    </row>
    <row r="247" spans="1:101" x14ac:dyDescent="0.3">
      <c r="A247">
        <f t="shared" si="79"/>
        <v>99</v>
      </c>
      <c r="C247" s="55" t="str">
        <f t="shared" ref="C247:L247" si="112">IF(OR($A247&gt;$B$113,C$120=""),"",C$7-C109)</f>
        <v/>
      </c>
      <c r="D247" s="20" t="str">
        <f t="shared" si="112"/>
        <v/>
      </c>
      <c r="E247" s="20" t="str">
        <f t="shared" si="112"/>
        <v/>
      </c>
      <c r="F247" s="20" t="str">
        <f t="shared" si="112"/>
        <v/>
      </c>
      <c r="G247" s="20" t="str">
        <f t="shared" si="112"/>
        <v/>
      </c>
      <c r="H247" s="20" t="str">
        <f t="shared" si="112"/>
        <v/>
      </c>
      <c r="I247" s="20" t="str">
        <f t="shared" si="112"/>
        <v/>
      </c>
      <c r="J247" s="20" t="str">
        <f t="shared" si="112"/>
        <v/>
      </c>
      <c r="K247" s="20" t="str">
        <f t="shared" si="112"/>
        <v/>
      </c>
      <c r="L247" s="45" t="str">
        <f t="shared" si="112"/>
        <v/>
      </c>
    </row>
    <row r="248" spans="1:101" ht="15" thickBot="1" x14ac:dyDescent="0.35">
      <c r="A248">
        <f t="shared" si="79"/>
        <v>100</v>
      </c>
      <c r="C248" s="56" t="str">
        <f t="shared" ref="C248:L248" si="113">IF(OR($A248&gt;$B$113,C$120=""),"",C$7-C110)</f>
        <v/>
      </c>
      <c r="D248" s="29" t="str">
        <f t="shared" si="113"/>
        <v/>
      </c>
      <c r="E248" s="29" t="str">
        <f t="shared" si="113"/>
        <v/>
      </c>
      <c r="F248" s="29" t="str">
        <f t="shared" si="113"/>
        <v/>
      </c>
      <c r="G248" s="29" t="str">
        <f t="shared" si="113"/>
        <v/>
      </c>
      <c r="H248" s="29" t="str">
        <f t="shared" si="113"/>
        <v/>
      </c>
      <c r="I248" s="29" t="str">
        <f t="shared" si="113"/>
        <v/>
      </c>
      <c r="J248" s="29" t="str">
        <f t="shared" si="113"/>
        <v/>
      </c>
      <c r="K248" s="29" t="str">
        <f t="shared" si="113"/>
        <v/>
      </c>
      <c r="L248" s="47" t="str">
        <f t="shared" si="113"/>
        <v/>
      </c>
    </row>
    <row r="249" spans="1:101" ht="15" thickBot="1" x14ac:dyDescent="0.35"/>
    <row r="250" spans="1:101" x14ac:dyDescent="0.3">
      <c r="A250" s="71" t="s">
        <v>23</v>
      </c>
      <c r="B250" s="73">
        <v>1</v>
      </c>
      <c r="C250" s="57">
        <v>2</v>
      </c>
      <c r="D250" s="57">
        <v>3</v>
      </c>
      <c r="E250" s="57">
        <v>4</v>
      </c>
      <c r="F250" s="57">
        <v>5</v>
      </c>
      <c r="G250" s="57">
        <v>6</v>
      </c>
      <c r="H250" s="57">
        <v>7</v>
      </c>
      <c r="I250" s="57">
        <v>8</v>
      </c>
      <c r="J250" s="57">
        <v>9</v>
      </c>
      <c r="K250" s="57">
        <v>10</v>
      </c>
      <c r="L250" s="57">
        <v>11</v>
      </c>
      <c r="M250" s="57">
        <v>12</v>
      </c>
      <c r="N250" s="57">
        <v>13</v>
      </c>
      <c r="O250" s="57">
        <v>14</v>
      </c>
      <c r="P250" s="57">
        <v>15</v>
      </c>
      <c r="Q250" s="57">
        <v>16</v>
      </c>
      <c r="R250" s="57">
        <v>17</v>
      </c>
      <c r="S250" s="57">
        <v>18</v>
      </c>
      <c r="T250" s="57">
        <v>19</v>
      </c>
      <c r="U250" s="57">
        <v>20</v>
      </c>
      <c r="V250" s="57">
        <v>21</v>
      </c>
      <c r="W250" s="57">
        <v>22</v>
      </c>
      <c r="X250" s="57">
        <v>23</v>
      </c>
      <c r="Y250" s="57">
        <v>24</v>
      </c>
      <c r="Z250" s="57">
        <v>25</v>
      </c>
      <c r="AA250" s="57">
        <v>26</v>
      </c>
      <c r="AB250" s="57">
        <v>27</v>
      </c>
      <c r="AC250" s="57">
        <v>28</v>
      </c>
      <c r="AD250" s="57">
        <v>29</v>
      </c>
      <c r="AE250" s="57">
        <v>30</v>
      </c>
      <c r="AF250" s="57">
        <v>31</v>
      </c>
      <c r="AG250" s="57">
        <v>32</v>
      </c>
      <c r="AH250" s="57">
        <v>33</v>
      </c>
      <c r="AI250" s="57">
        <v>34</v>
      </c>
      <c r="AJ250" s="57">
        <v>35</v>
      </c>
      <c r="AK250" s="57">
        <v>36</v>
      </c>
      <c r="AL250" s="57">
        <v>37</v>
      </c>
      <c r="AM250" s="57">
        <v>38</v>
      </c>
      <c r="AN250" s="57">
        <v>39</v>
      </c>
      <c r="AO250" s="57">
        <v>40</v>
      </c>
      <c r="AP250" s="57">
        <v>41</v>
      </c>
      <c r="AQ250" s="57">
        <v>42</v>
      </c>
      <c r="AR250" s="57">
        <v>43</v>
      </c>
      <c r="AS250" s="57">
        <v>44</v>
      </c>
      <c r="AT250" s="57">
        <v>45</v>
      </c>
      <c r="AU250" s="57">
        <v>46</v>
      </c>
      <c r="AV250" s="57">
        <v>47</v>
      </c>
      <c r="AW250" s="57">
        <v>48</v>
      </c>
      <c r="AX250" s="57">
        <v>49</v>
      </c>
      <c r="AY250" s="57">
        <v>50</v>
      </c>
      <c r="AZ250" s="57">
        <v>51</v>
      </c>
      <c r="BA250" s="57">
        <v>52</v>
      </c>
      <c r="BB250" s="57">
        <v>53</v>
      </c>
      <c r="BC250" s="57">
        <v>54</v>
      </c>
      <c r="BD250" s="57">
        <v>55</v>
      </c>
      <c r="BE250" s="57">
        <v>56</v>
      </c>
      <c r="BF250" s="57">
        <v>57</v>
      </c>
      <c r="BG250" s="57">
        <v>58</v>
      </c>
      <c r="BH250" s="57">
        <v>59</v>
      </c>
      <c r="BI250" s="57">
        <v>60</v>
      </c>
      <c r="BJ250" s="57">
        <v>61</v>
      </c>
      <c r="BK250" s="57">
        <v>62</v>
      </c>
      <c r="BL250" s="57">
        <v>63</v>
      </c>
      <c r="BM250" s="57">
        <v>64</v>
      </c>
      <c r="BN250" s="57">
        <v>65</v>
      </c>
      <c r="BO250" s="57">
        <v>66</v>
      </c>
      <c r="BP250" s="57">
        <v>67</v>
      </c>
      <c r="BQ250" s="57">
        <v>68</v>
      </c>
      <c r="BR250" s="57">
        <v>69</v>
      </c>
      <c r="BS250" s="57">
        <v>70</v>
      </c>
      <c r="BT250" s="57">
        <v>71</v>
      </c>
      <c r="BU250" s="57">
        <v>72</v>
      </c>
      <c r="BV250" s="57">
        <v>73</v>
      </c>
      <c r="BW250" s="57">
        <v>74</v>
      </c>
      <c r="BX250" s="57">
        <v>75</v>
      </c>
      <c r="BY250" s="57">
        <v>76</v>
      </c>
      <c r="BZ250" s="57">
        <v>77</v>
      </c>
      <c r="CA250" s="57">
        <v>78</v>
      </c>
      <c r="CB250" s="57">
        <v>79</v>
      </c>
      <c r="CC250" s="57">
        <v>80</v>
      </c>
      <c r="CD250" s="57">
        <v>81</v>
      </c>
      <c r="CE250" s="57">
        <v>82</v>
      </c>
      <c r="CF250" s="57">
        <v>83</v>
      </c>
      <c r="CG250" s="57">
        <v>84</v>
      </c>
      <c r="CH250" s="57">
        <v>85</v>
      </c>
      <c r="CI250" s="57">
        <v>86</v>
      </c>
      <c r="CJ250" s="57">
        <v>87</v>
      </c>
      <c r="CK250" s="57">
        <v>88</v>
      </c>
      <c r="CL250" s="57">
        <v>89</v>
      </c>
      <c r="CM250" s="57">
        <v>90</v>
      </c>
      <c r="CN250" s="57">
        <v>91</v>
      </c>
      <c r="CO250" s="57">
        <v>92</v>
      </c>
      <c r="CP250" s="57">
        <v>93</v>
      </c>
      <c r="CQ250" s="57">
        <v>94</v>
      </c>
      <c r="CR250" s="57">
        <v>95</v>
      </c>
      <c r="CS250" s="57">
        <v>96</v>
      </c>
      <c r="CT250" s="57">
        <v>97</v>
      </c>
      <c r="CU250" s="57">
        <v>98</v>
      </c>
      <c r="CV250" s="57">
        <v>99</v>
      </c>
      <c r="CW250" s="58">
        <v>100</v>
      </c>
    </row>
    <row r="251" spans="1:101" x14ac:dyDescent="0.3">
      <c r="A251" s="72" t="s">
        <v>3</v>
      </c>
      <c r="B251" s="26">
        <f t="array" ref="B251:CW260">TRANSPOSE(C149:L248)</f>
        <v>-56840</v>
      </c>
      <c r="C251" s="10">
        <v>-40</v>
      </c>
      <c r="D251" s="10">
        <v>-19330</v>
      </c>
      <c r="E251" s="10">
        <v>-4590</v>
      </c>
      <c r="F251" s="10">
        <v>-16890</v>
      </c>
      <c r="G251" s="10">
        <v>-210260</v>
      </c>
      <c r="H251" s="10">
        <v>-12920</v>
      </c>
      <c r="I251" s="10">
        <v>-1540</v>
      </c>
      <c r="J251" s="10">
        <v>-13740</v>
      </c>
      <c r="K251" s="10">
        <v>-9530</v>
      </c>
      <c r="L251" s="10">
        <v>-540</v>
      </c>
      <c r="M251" s="10">
        <v>840</v>
      </c>
      <c r="N251" s="10">
        <v>-15540</v>
      </c>
      <c r="O251" s="10">
        <v>-67080</v>
      </c>
      <c r="P251" s="10">
        <v>-15230</v>
      </c>
      <c r="Q251" s="10">
        <v>-28100</v>
      </c>
      <c r="R251" s="10">
        <v>1250</v>
      </c>
      <c r="S251" s="10">
        <v>-530</v>
      </c>
      <c r="T251" s="10">
        <v>3260</v>
      </c>
      <c r="U251" s="10">
        <v>-210</v>
      </c>
      <c r="V251" s="10">
        <v>-23150</v>
      </c>
      <c r="W251" s="10">
        <v>-23150</v>
      </c>
      <c r="X251" s="10">
        <v>1960</v>
      </c>
      <c r="Y251" s="10">
        <v>-11840</v>
      </c>
      <c r="Z251" s="10">
        <v>620</v>
      </c>
      <c r="AA251" s="10">
        <v>0</v>
      </c>
      <c r="AB251" s="10">
        <v>-600</v>
      </c>
      <c r="AC251" s="10">
        <v>2860</v>
      </c>
      <c r="AD251" s="10">
        <v>-200</v>
      </c>
      <c r="AE251" s="10">
        <v>40</v>
      </c>
      <c r="AF251" s="10">
        <v>-2940</v>
      </c>
      <c r="AG251" s="10">
        <v>-4710</v>
      </c>
      <c r="AH251" s="10">
        <v>-280</v>
      </c>
      <c r="AI251" s="10">
        <v>-8080</v>
      </c>
      <c r="AJ251" s="10">
        <v>1160</v>
      </c>
      <c r="AK251" s="10">
        <v>-540</v>
      </c>
      <c r="AL251" s="10">
        <v>-9540</v>
      </c>
      <c r="AM251" s="10">
        <v>3130</v>
      </c>
      <c r="AN251" s="10">
        <v>-2370</v>
      </c>
      <c r="AO251" s="10">
        <v>-5540</v>
      </c>
      <c r="AP251" s="10">
        <v>2830</v>
      </c>
      <c r="AQ251" s="10">
        <v>-3370</v>
      </c>
      <c r="AR251" s="10">
        <v>-6780</v>
      </c>
      <c r="AS251" s="10">
        <v>2670</v>
      </c>
      <c r="AT251" s="10">
        <v>-930</v>
      </c>
      <c r="AU251" s="10">
        <v>-4910</v>
      </c>
      <c r="AV251" s="10">
        <v>1950</v>
      </c>
      <c r="AW251" s="10">
        <v>2630</v>
      </c>
      <c r="AX251" s="10">
        <v>1460</v>
      </c>
      <c r="AY251" s="10">
        <v>1180</v>
      </c>
      <c r="AZ251" s="10">
        <v>-15540</v>
      </c>
      <c r="BA251" s="10">
        <v>1930</v>
      </c>
      <c r="BB251" s="10">
        <v>-1040</v>
      </c>
      <c r="BC251" s="10">
        <v>-117870</v>
      </c>
      <c r="BD251" s="10">
        <v>1740</v>
      </c>
      <c r="BE251" s="10">
        <v>2980</v>
      </c>
      <c r="BF251" s="10" t="str">
        <v/>
      </c>
      <c r="BG251" s="10" t="str">
        <v/>
      </c>
      <c r="BH251" s="10" t="str">
        <v/>
      </c>
      <c r="BI251" s="10" t="str">
        <v/>
      </c>
      <c r="BJ251" s="10" t="str">
        <v/>
      </c>
      <c r="BK251" s="10" t="str">
        <v/>
      </c>
      <c r="BL251" s="10" t="str">
        <v/>
      </c>
      <c r="BM251" s="10" t="str">
        <v/>
      </c>
      <c r="BN251" s="10" t="str">
        <v/>
      </c>
      <c r="BO251" s="10" t="str">
        <v/>
      </c>
      <c r="BP251" s="10" t="str">
        <v/>
      </c>
      <c r="BQ251" s="10" t="str">
        <v/>
      </c>
      <c r="BR251" s="10" t="str">
        <v/>
      </c>
      <c r="BS251" s="10" t="str">
        <v/>
      </c>
      <c r="BT251" s="10" t="str">
        <v/>
      </c>
      <c r="BU251" s="10" t="str">
        <v/>
      </c>
      <c r="BV251" s="10" t="str">
        <v/>
      </c>
      <c r="BW251" s="10" t="str">
        <v/>
      </c>
      <c r="BX251" s="10" t="str">
        <v/>
      </c>
      <c r="BY251" s="10" t="str">
        <v/>
      </c>
      <c r="BZ251" s="10" t="str">
        <v/>
      </c>
      <c r="CA251" s="10" t="str">
        <v/>
      </c>
      <c r="CB251" s="10" t="str">
        <v/>
      </c>
      <c r="CC251" s="10" t="str">
        <v/>
      </c>
      <c r="CD251" s="10" t="str">
        <v/>
      </c>
      <c r="CE251" s="10" t="str">
        <v/>
      </c>
      <c r="CF251" s="10" t="str">
        <v/>
      </c>
      <c r="CG251" s="10" t="str">
        <v/>
      </c>
      <c r="CH251" s="10" t="str">
        <v/>
      </c>
      <c r="CI251" s="10" t="str">
        <v/>
      </c>
      <c r="CJ251" s="10" t="str">
        <v/>
      </c>
      <c r="CK251" s="10" t="str">
        <v/>
      </c>
      <c r="CL251" s="10" t="str">
        <v/>
      </c>
      <c r="CM251" s="10" t="str">
        <v/>
      </c>
      <c r="CN251" s="10" t="str">
        <v/>
      </c>
      <c r="CO251" s="10" t="str">
        <v/>
      </c>
      <c r="CP251" s="10" t="str">
        <v/>
      </c>
      <c r="CQ251" s="10" t="str">
        <v/>
      </c>
      <c r="CR251" s="10" t="str">
        <v/>
      </c>
      <c r="CS251" s="10" t="str">
        <v/>
      </c>
      <c r="CT251" s="10" t="str">
        <v/>
      </c>
      <c r="CU251" s="10" t="str">
        <v/>
      </c>
      <c r="CV251" s="10" t="str">
        <v/>
      </c>
      <c r="CW251" s="27" t="str">
        <v/>
      </c>
    </row>
    <row r="252" spans="1:101" x14ac:dyDescent="0.3">
      <c r="A252" s="72" t="s">
        <v>4</v>
      </c>
      <c r="B252" s="26">
        <v>1</v>
      </c>
      <c r="C252" s="10">
        <v>0</v>
      </c>
      <c r="D252" s="10">
        <v>-1</v>
      </c>
      <c r="E252" s="10">
        <v>0</v>
      </c>
      <c r="F252" s="10">
        <v>1</v>
      </c>
      <c r="G252" s="10">
        <v>4</v>
      </c>
      <c r="H252" s="10">
        <v>0</v>
      </c>
      <c r="I252" s="10">
        <v>-1</v>
      </c>
      <c r="J252" s="10">
        <v>0</v>
      </c>
      <c r="K252" s="10">
        <v>3</v>
      </c>
      <c r="L252" s="10">
        <v>0</v>
      </c>
      <c r="M252" s="10">
        <v>0</v>
      </c>
      <c r="N252" s="10">
        <v>4</v>
      </c>
      <c r="O252" s="10">
        <v>1</v>
      </c>
      <c r="P252" s="10">
        <v>3</v>
      </c>
      <c r="Q252" s="10">
        <v>1</v>
      </c>
      <c r="R252" s="10">
        <v>0</v>
      </c>
      <c r="S252" s="10">
        <v>-2</v>
      </c>
      <c r="T252" s="10">
        <v>-2</v>
      </c>
      <c r="U252" s="10">
        <v>-2</v>
      </c>
      <c r="V252" s="10">
        <v>-1</v>
      </c>
      <c r="W252" s="10">
        <v>-1</v>
      </c>
      <c r="X252" s="10">
        <v>-2</v>
      </c>
      <c r="Y252" s="10">
        <v>4</v>
      </c>
      <c r="Z252" s="10">
        <v>-2</v>
      </c>
      <c r="AA252" s="10">
        <v>0</v>
      </c>
      <c r="AB252" s="10">
        <v>3</v>
      </c>
      <c r="AC252" s="10">
        <v>3</v>
      </c>
      <c r="AD252" s="10">
        <v>1</v>
      </c>
      <c r="AE252" s="10">
        <v>-2</v>
      </c>
      <c r="AF252" s="10">
        <v>0</v>
      </c>
      <c r="AG252" s="10">
        <v>0</v>
      </c>
      <c r="AH252" s="10">
        <v>0</v>
      </c>
      <c r="AI252" s="10">
        <v>-2</v>
      </c>
      <c r="AJ252" s="10">
        <v>-2</v>
      </c>
      <c r="AK252" s="10">
        <v>3</v>
      </c>
      <c r="AL252" s="10">
        <v>0</v>
      </c>
      <c r="AM252" s="10">
        <v>-2</v>
      </c>
      <c r="AN252" s="10">
        <v>-2</v>
      </c>
      <c r="AO252" s="10">
        <v>1</v>
      </c>
      <c r="AP252" s="10">
        <v>1</v>
      </c>
      <c r="AQ252" s="10">
        <v>1</v>
      </c>
      <c r="AR252" s="10">
        <v>1</v>
      </c>
      <c r="AS252" s="10">
        <v>3</v>
      </c>
      <c r="AT252" s="10">
        <v>4</v>
      </c>
      <c r="AU252" s="10">
        <v>-2</v>
      </c>
      <c r="AV252" s="10">
        <v>-2</v>
      </c>
      <c r="AW252" s="10">
        <v>-2</v>
      </c>
      <c r="AX252" s="10">
        <v>-2</v>
      </c>
      <c r="AY252" s="10">
        <v>-2</v>
      </c>
      <c r="AZ252" s="10">
        <v>-2</v>
      </c>
      <c r="BA252" s="10">
        <v>-1</v>
      </c>
      <c r="BB252" s="10">
        <v>0</v>
      </c>
      <c r="BC252" s="10">
        <v>-2</v>
      </c>
      <c r="BD252" s="10">
        <v>0</v>
      </c>
      <c r="BE252" s="10">
        <v>-2</v>
      </c>
      <c r="BF252" s="10" t="str">
        <v/>
      </c>
      <c r="BG252" s="10" t="str">
        <v/>
      </c>
      <c r="BH252" s="10" t="str">
        <v/>
      </c>
      <c r="BI252" s="10" t="str">
        <v/>
      </c>
      <c r="BJ252" s="10" t="str">
        <v/>
      </c>
      <c r="BK252" s="10" t="str">
        <v/>
      </c>
      <c r="BL252" s="10" t="str">
        <v/>
      </c>
      <c r="BM252" s="10" t="str">
        <v/>
      </c>
      <c r="BN252" s="10" t="str">
        <v/>
      </c>
      <c r="BO252" s="10" t="str">
        <v/>
      </c>
      <c r="BP252" s="10" t="str">
        <v/>
      </c>
      <c r="BQ252" s="10" t="str">
        <v/>
      </c>
      <c r="BR252" s="10" t="str">
        <v/>
      </c>
      <c r="BS252" s="10" t="str">
        <v/>
      </c>
      <c r="BT252" s="10" t="str">
        <v/>
      </c>
      <c r="BU252" s="10" t="str">
        <v/>
      </c>
      <c r="BV252" s="10" t="str">
        <v/>
      </c>
      <c r="BW252" s="10" t="str">
        <v/>
      </c>
      <c r="BX252" s="10" t="str">
        <v/>
      </c>
      <c r="BY252" s="10" t="str">
        <v/>
      </c>
      <c r="BZ252" s="10" t="str">
        <v/>
      </c>
      <c r="CA252" s="10" t="str">
        <v/>
      </c>
      <c r="CB252" s="10" t="str">
        <v/>
      </c>
      <c r="CC252" s="10" t="str">
        <v/>
      </c>
      <c r="CD252" s="10" t="str">
        <v/>
      </c>
      <c r="CE252" s="10" t="str">
        <v/>
      </c>
      <c r="CF252" s="10" t="str">
        <v/>
      </c>
      <c r="CG252" s="10" t="str">
        <v/>
      </c>
      <c r="CH252" s="10" t="str">
        <v/>
      </c>
      <c r="CI252" s="10" t="str">
        <v/>
      </c>
      <c r="CJ252" s="10" t="str">
        <v/>
      </c>
      <c r="CK252" s="10" t="str">
        <v/>
      </c>
      <c r="CL252" s="10" t="str">
        <v/>
      </c>
      <c r="CM252" s="10" t="str">
        <v/>
      </c>
      <c r="CN252" s="10" t="str">
        <v/>
      </c>
      <c r="CO252" s="10" t="str">
        <v/>
      </c>
      <c r="CP252" s="10" t="str">
        <v/>
      </c>
      <c r="CQ252" s="10" t="str">
        <v/>
      </c>
      <c r="CR252" s="10" t="str">
        <v/>
      </c>
      <c r="CS252" s="10" t="str">
        <v/>
      </c>
      <c r="CT252" s="10" t="str">
        <v/>
      </c>
      <c r="CU252" s="10" t="str">
        <v/>
      </c>
      <c r="CV252" s="10" t="str">
        <v/>
      </c>
      <c r="CW252" s="27" t="str">
        <v/>
      </c>
    </row>
    <row r="253" spans="1:101" x14ac:dyDescent="0.3">
      <c r="A253" s="72" t="s">
        <v>5</v>
      </c>
      <c r="B253" s="26">
        <v>0</v>
      </c>
      <c r="C253" s="10">
        <v>3</v>
      </c>
      <c r="D253" s="10">
        <v>0</v>
      </c>
      <c r="E253" s="10">
        <v>0</v>
      </c>
      <c r="F253" s="10">
        <v>0</v>
      </c>
      <c r="G253" s="10">
        <v>0</v>
      </c>
      <c r="H253" s="10">
        <v>0</v>
      </c>
      <c r="I253" s="10">
        <v>0</v>
      </c>
      <c r="J253" s="10">
        <v>0</v>
      </c>
      <c r="K253" s="10">
        <v>0</v>
      </c>
      <c r="L253" s="10">
        <v>0</v>
      </c>
      <c r="M253" s="10">
        <v>3</v>
      </c>
      <c r="N253" s="10">
        <v>0</v>
      </c>
      <c r="O253" s="10">
        <v>0</v>
      </c>
      <c r="P253" s="10">
        <v>0</v>
      </c>
      <c r="Q253" s="10">
        <v>0</v>
      </c>
      <c r="R253" s="10">
        <v>0</v>
      </c>
      <c r="S253" s="10">
        <v>0</v>
      </c>
      <c r="T253" s="10">
        <v>0</v>
      </c>
      <c r="U253" s="10">
        <v>0</v>
      </c>
      <c r="V253" s="10">
        <v>0</v>
      </c>
      <c r="W253" s="10">
        <v>0</v>
      </c>
      <c r="X253" s="10">
        <v>0</v>
      </c>
      <c r="Y253" s="10">
        <v>0</v>
      </c>
      <c r="Z253" s="10">
        <v>0</v>
      </c>
      <c r="AA253" s="10">
        <v>0</v>
      </c>
      <c r="AB253" s="10">
        <v>0</v>
      </c>
      <c r="AC253" s="10">
        <v>0</v>
      </c>
      <c r="AD253" s="10">
        <v>0</v>
      </c>
      <c r="AE253" s="10">
        <v>0</v>
      </c>
      <c r="AF253" s="10">
        <v>0</v>
      </c>
      <c r="AG253" s="10">
        <v>0</v>
      </c>
      <c r="AH253" s="10">
        <v>0</v>
      </c>
      <c r="AI253" s="10">
        <v>0</v>
      </c>
      <c r="AJ253" s="10">
        <v>0</v>
      </c>
      <c r="AK253" s="10">
        <v>0</v>
      </c>
      <c r="AL253" s="10">
        <v>0</v>
      </c>
      <c r="AM253" s="10">
        <v>0</v>
      </c>
      <c r="AN253" s="10">
        <v>0</v>
      </c>
      <c r="AO253" s="10">
        <v>0</v>
      </c>
      <c r="AP253" s="10">
        <v>0</v>
      </c>
      <c r="AQ253" s="10">
        <v>0</v>
      </c>
      <c r="AR253" s="10">
        <v>0</v>
      </c>
      <c r="AS253" s="10">
        <v>0</v>
      </c>
      <c r="AT253" s="10">
        <v>0</v>
      </c>
      <c r="AU253" s="10">
        <v>0</v>
      </c>
      <c r="AV253" s="10">
        <v>0</v>
      </c>
      <c r="AW253" s="10">
        <v>0</v>
      </c>
      <c r="AX253" s="10">
        <v>0</v>
      </c>
      <c r="AY253" s="10">
        <v>3</v>
      </c>
      <c r="AZ253" s="10">
        <v>0</v>
      </c>
      <c r="BA253" s="10">
        <v>0</v>
      </c>
      <c r="BB253" s="10">
        <v>0</v>
      </c>
      <c r="BC253" s="10">
        <v>0</v>
      </c>
      <c r="BD253" s="10">
        <v>0</v>
      </c>
      <c r="BE253" s="10">
        <v>0</v>
      </c>
      <c r="BF253" s="10" t="str">
        <v/>
      </c>
      <c r="BG253" s="10" t="str">
        <v/>
      </c>
      <c r="BH253" s="10" t="str">
        <v/>
      </c>
      <c r="BI253" s="10" t="str">
        <v/>
      </c>
      <c r="BJ253" s="10" t="str">
        <v/>
      </c>
      <c r="BK253" s="10" t="str">
        <v/>
      </c>
      <c r="BL253" s="10" t="str">
        <v/>
      </c>
      <c r="BM253" s="10" t="str">
        <v/>
      </c>
      <c r="BN253" s="10" t="str">
        <v/>
      </c>
      <c r="BO253" s="10" t="str">
        <v/>
      </c>
      <c r="BP253" s="10" t="str">
        <v/>
      </c>
      <c r="BQ253" s="10" t="str">
        <v/>
      </c>
      <c r="BR253" s="10" t="str">
        <v/>
      </c>
      <c r="BS253" s="10" t="str">
        <v/>
      </c>
      <c r="BT253" s="10" t="str">
        <v/>
      </c>
      <c r="BU253" s="10" t="str">
        <v/>
      </c>
      <c r="BV253" s="10" t="str">
        <v/>
      </c>
      <c r="BW253" s="10" t="str">
        <v/>
      </c>
      <c r="BX253" s="10" t="str">
        <v/>
      </c>
      <c r="BY253" s="10" t="str">
        <v/>
      </c>
      <c r="BZ253" s="10" t="str">
        <v/>
      </c>
      <c r="CA253" s="10" t="str">
        <v/>
      </c>
      <c r="CB253" s="10" t="str">
        <v/>
      </c>
      <c r="CC253" s="10" t="str">
        <v/>
      </c>
      <c r="CD253" s="10" t="str">
        <v/>
      </c>
      <c r="CE253" s="10" t="str">
        <v/>
      </c>
      <c r="CF253" s="10" t="str">
        <v/>
      </c>
      <c r="CG253" s="10" t="str">
        <v/>
      </c>
      <c r="CH253" s="10" t="str">
        <v/>
      </c>
      <c r="CI253" s="10" t="str">
        <v/>
      </c>
      <c r="CJ253" s="10" t="str">
        <v/>
      </c>
      <c r="CK253" s="10" t="str">
        <v/>
      </c>
      <c r="CL253" s="10" t="str">
        <v/>
      </c>
      <c r="CM253" s="10" t="str">
        <v/>
      </c>
      <c r="CN253" s="10" t="str">
        <v/>
      </c>
      <c r="CO253" s="10" t="str">
        <v/>
      </c>
      <c r="CP253" s="10" t="str">
        <v/>
      </c>
      <c r="CQ253" s="10" t="str">
        <v/>
      </c>
      <c r="CR253" s="10" t="str">
        <v/>
      </c>
      <c r="CS253" s="10" t="str">
        <v/>
      </c>
      <c r="CT253" s="10" t="str">
        <v/>
      </c>
      <c r="CU253" s="10" t="str">
        <v/>
      </c>
      <c r="CV253" s="10" t="str">
        <v/>
      </c>
      <c r="CW253" s="27" t="str">
        <v/>
      </c>
    </row>
    <row r="254" spans="1:101" x14ac:dyDescent="0.3">
      <c r="A254" s="72" t="s">
        <v>6</v>
      </c>
      <c r="B254" s="26">
        <v>-52</v>
      </c>
      <c r="C254" s="10">
        <v>-47</v>
      </c>
      <c r="D254" s="10">
        <v>-42</v>
      </c>
      <c r="E254" s="10">
        <v>-67</v>
      </c>
      <c r="F254" s="10">
        <v>-42</v>
      </c>
      <c r="G254" s="10">
        <v>-10</v>
      </c>
      <c r="H254" s="10">
        <v>-1</v>
      </c>
      <c r="I254" s="10">
        <v>-72</v>
      </c>
      <c r="J254" s="10">
        <v>-42</v>
      </c>
      <c r="K254" s="10">
        <v>-27</v>
      </c>
      <c r="L254" s="10">
        <v>-82</v>
      </c>
      <c r="M254" s="10">
        <v>-82</v>
      </c>
      <c r="N254" s="10">
        <v>-27</v>
      </c>
      <c r="O254" s="10">
        <v>-22</v>
      </c>
      <c r="P254" s="10">
        <v>-27</v>
      </c>
      <c r="Q254" s="10">
        <v>-34</v>
      </c>
      <c r="R254" s="10">
        <v>-42</v>
      </c>
      <c r="S254" s="10">
        <v>-57</v>
      </c>
      <c r="T254" s="10">
        <v>-42</v>
      </c>
      <c r="U254" s="10">
        <v>-32</v>
      </c>
      <c r="V254" s="10">
        <v>-27</v>
      </c>
      <c r="W254" s="10">
        <v>-32</v>
      </c>
      <c r="X254" s="10">
        <v>-32</v>
      </c>
      <c r="Y254" s="10">
        <v>-37</v>
      </c>
      <c r="Z254" s="10">
        <v>-55</v>
      </c>
      <c r="AA254" s="10">
        <v>0</v>
      </c>
      <c r="AB254" s="10">
        <v>-32</v>
      </c>
      <c r="AC254" s="10">
        <v>-17</v>
      </c>
      <c r="AD254" s="10">
        <v>-22</v>
      </c>
      <c r="AE254" s="10">
        <v>-4</v>
      </c>
      <c r="AF254" s="10">
        <v>-62</v>
      </c>
      <c r="AG254" s="10">
        <v>-4</v>
      </c>
      <c r="AH254" s="10">
        <v>3</v>
      </c>
      <c r="AI254" s="10">
        <v>4</v>
      </c>
      <c r="AJ254" s="10">
        <v>6</v>
      </c>
      <c r="AK254" s="10">
        <v>-17</v>
      </c>
      <c r="AL254" s="10">
        <v>4</v>
      </c>
      <c r="AM254" s="10">
        <v>-7</v>
      </c>
      <c r="AN254" s="10">
        <v>-2</v>
      </c>
      <c r="AO254" s="10">
        <v>-17</v>
      </c>
      <c r="AP254" s="10">
        <v>-4</v>
      </c>
      <c r="AQ254" s="10">
        <v>-3</v>
      </c>
      <c r="AR254" s="10">
        <v>-4</v>
      </c>
      <c r="AS254" s="10">
        <v>-7</v>
      </c>
      <c r="AT254" s="10">
        <v>-22</v>
      </c>
      <c r="AU254" s="10">
        <v>-10</v>
      </c>
      <c r="AV254" s="10">
        <v>-2</v>
      </c>
      <c r="AW254" s="10">
        <v>-12</v>
      </c>
      <c r="AX254" s="10">
        <v>-12</v>
      </c>
      <c r="AY254" s="10">
        <v>-2</v>
      </c>
      <c r="AZ254" s="10">
        <v>5</v>
      </c>
      <c r="BA254" s="10">
        <v>0</v>
      </c>
      <c r="BB254" s="10">
        <v>7</v>
      </c>
      <c r="BC254" s="10">
        <v>3</v>
      </c>
      <c r="BD254" s="10">
        <v>0</v>
      </c>
      <c r="BE254" s="10">
        <v>-20</v>
      </c>
      <c r="BF254" s="10" t="str">
        <v/>
      </c>
      <c r="BG254" s="10" t="str">
        <v/>
      </c>
      <c r="BH254" s="10" t="str">
        <v/>
      </c>
      <c r="BI254" s="10" t="str">
        <v/>
      </c>
      <c r="BJ254" s="10" t="str">
        <v/>
      </c>
      <c r="BK254" s="10" t="str">
        <v/>
      </c>
      <c r="BL254" s="10" t="str">
        <v/>
      </c>
      <c r="BM254" s="10" t="str">
        <v/>
      </c>
      <c r="BN254" s="10" t="str">
        <v/>
      </c>
      <c r="BO254" s="10" t="str">
        <v/>
      </c>
      <c r="BP254" s="10" t="str">
        <v/>
      </c>
      <c r="BQ254" s="10" t="str">
        <v/>
      </c>
      <c r="BR254" s="10" t="str">
        <v/>
      </c>
      <c r="BS254" s="10" t="str">
        <v/>
      </c>
      <c r="BT254" s="10" t="str">
        <v/>
      </c>
      <c r="BU254" s="10" t="str">
        <v/>
      </c>
      <c r="BV254" s="10" t="str">
        <v/>
      </c>
      <c r="BW254" s="10" t="str">
        <v/>
      </c>
      <c r="BX254" s="10" t="str">
        <v/>
      </c>
      <c r="BY254" s="10" t="str">
        <v/>
      </c>
      <c r="BZ254" s="10" t="str">
        <v/>
      </c>
      <c r="CA254" s="10" t="str">
        <v/>
      </c>
      <c r="CB254" s="10" t="str">
        <v/>
      </c>
      <c r="CC254" s="10" t="str">
        <v/>
      </c>
      <c r="CD254" s="10" t="str">
        <v/>
      </c>
      <c r="CE254" s="10" t="str">
        <v/>
      </c>
      <c r="CF254" s="10" t="str">
        <v/>
      </c>
      <c r="CG254" s="10" t="str">
        <v/>
      </c>
      <c r="CH254" s="10" t="str">
        <v/>
      </c>
      <c r="CI254" s="10" t="str">
        <v/>
      </c>
      <c r="CJ254" s="10" t="str">
        <v/>
      </c>
      <c r="CK254" s="10" t="str">
        <v/>
      </c>
      <c r="CL254" s="10" t="str">
        <v/>
      </c>
      <c r="CM254" s="10" t="str">
        <v/>
      </c>
      <c r="CN254" s="10" t="str">
        <v/>
      </c>
      <c r="CO254" s="10" t="str">
        <v/>
      </c>
      <c r="CP254" s="10" t="str">
        <v/>
      </c>
      <c r="CQ254" s="10" t="str">
        <v/>
      </c>
      <c r="CR254" s="10" t="str">
        <v/>
      </c>
      <c r="CS254" s="10" t="str">
        <v/>
      </c>
      <c r="CT254" s="10" t="str">
        <v/>
      </c>
      <c r="CU254" s="10" t="str">
        <v/>
      </c>
      <c r="CV254" s="10" t="str">
        <v/>
      </c>
      <c r="CW254" s="27" t="str">
        <v/>
      </c>
    </row>
    <row r="255" spans="1:101" x14ac:dyDescent="0.3">
      <c r="A255" s="72" t="s">
        <v>7</v>
      </c>
      <c r="B255" s="26">
        <v>0</v>
      </c>
      <c r="C255" s="10">
        <v>1</v>
      </c>
      <c r="D255" s="10">
        <v>6</v>
      </c>
      <c r="E255" s="10">
        <v>0</v>
      </c>
      <c r="F255" s="10">
        <v>0</v>
      </c>
      <c r="G255" s="10">
        <v>1</v>
      </c>
      <c r="H255" s="10">
        <v>1</v>
      </c>
      <c r="I255" s="10">
        <v>1</v>
      </c>
      <c r="J255" s="10">
        <v>0</v>
      </c>
      <c r="K255" s="10">
        <v>4</v>
      </c>
      <c r="L255" s="10">
        <v>6</v>
      </c>
      <c r="M255" s="10">
        <v>4</v>
      </c>
      <c r="N255" s="10">
        <v>1</v>
      </c>
      <c r="O255" s="10">
        <v>2</v>
      </c>
      <c r="P255" s="10">
        <v>0</v>
      </c>
      <c r="Q255" s="10">
        <v>6</v>
      </c>
      <c r="R255" s="10">
        <v>1</v>
      </c>
      <c r="S255" s="10">
        <v>1</v>
      </c>
      <c r="T255" s="10">
        <v>0</v>
      </c>
      <c r="U255" s="10">
        <v>6</v>
      </c>
      <c r="V255" s="10">
        <v>0</v>
      </c>
      <c r="W255" s="10">
        <v>0</v>
      </c>
      <c r="X255" s="10">
        <v>0</v>
      </c>
      <c r="Y255" s="10">
        <v>4</v>
      </c>
      <c r="Z255" s="10">
        <v>6</v>
      </c>
      <c r="AA255" s="10">
        <v>0</v>
      </c>
      <c r="AB255" s="10">
        <v>6</v>
      </c>
      <c r="AC255" s="10">
        <v>6</v>
      </c>
      <c r="AD255" s="10">
        <v>1</v>
      </c>
      <c r="AE255" s="10">
        <v>5</v>
      </c>
      <c r="AF255" s="10">
        <v>1</v>
      </c>
      <c r="AG255" s="10">
        <v>2</v>
      </c>
      <c r="AH255" s="10">
        <v>0</v>
      </c>
      <c r="AI255" s="10">
        <v>4</v>
      </c>
      <c r="AJ255" s="10">
        <v>6</v>
      </c>
      <c r="AK255" s="10">
        <v>0</v>
      </c>
      <c r="AL255" s="10">
        <v>0</v>
      </c>
      <c r="AM255" s="10">
        <v>4</v>
      </c>
      <c r="AN255" s="10">
        <v>0</v>
      </c>
      <c r="AO255" s="10">
        <v>4</v>
      </c>
      <c r="AP255" s="10">
        <v>6</v>
      </c>
      <c r="AQ255" s="10">
        <v>4</v>
      </c>
      <c r="AR255" s="10">
        <v>5</v>
      </c>
      <c r="AS255" s="10">
        <v>0</v>
      </c>
      <c r="AT255" s="10">
        <v>0</v>
      </c>
      <c r="AU255" s="10">
        <v>1</v>
      </c>
      <c r="AV255" s="10">
        <v>0</v>
      </c>
      <c r="AW255" s="10">
        <v>0</v>
      </c>
      <c r="AX255" s="10">
        <v>6</v>
      </c>
      <c r="AY255" s="10">
        <v>4</v>
      </c>
      <c r="AZ255" s="10">
        <v>3</v>
      </c>
      <c r="BA255" s="10">
        <v>6</v>
      </c>
      <c r="BB255" s="10">
        <v>0</v>
      </c>
      <c r="BC255" s="10">
        <v>3</v>
      </c>
      <c r="BD255" s="10">
        <v>4</v>
      </c>
      <c r="BE255" s="10">
        <v>6</v>
      </c>
      <c r="BF255" s="10" t="str">
        <v/>
      </c>
      <c r="BG255" s="10" t="str">
        <v/>
      </c>
      <c r="BH255" s="10" t="str">
        <v/>
      </c>
      <c r="BI255" s="10" t="str">
        <v/>
      </c>
      <c r="BJ255" s="10" t="str">
        <v/>
      </c>
      <c r="BK255" s="10" t="str">
        <v/>
      </c>
      <c r="BL255" s="10" t="str">
        <v/>
      </c>
      <c r="BM255" s="10" t="str">
        <v/>
      </c>
      <c r="BN255" s="10" t="str">
        <v/>
      </c>
      <c r="BO255" s="10" t="str">
        <v/>
      </c>
      <c r="BP255" s="10" t="str">
        <v/>
      </c>
      <c r="BQ255" s="10" t="str">
        <v/>
      </c>
      <c r="BR255" s="10" t="str">
        <v/>
      </c>
      <c r="BS255" s="10" t="str">
        <v/>
      </c>
      <c r="BT255" s="10" t="str">
        <v/>
      </c>
      <c r="BU255" s="10" t="str">
        <v/>
      </c>
      <c r="BV255" s="10" t="str">
        <v/>
      </c>
      <c r="BW255" s="10" t="str">
        <v/>
      </c>
      <c r="BX255" s="10" t="str">
        <v/>
      </c>
      <c r="BY255" s="10" t="str">
        <v/>
      </c>
      <c r="BZ255" s="10" t="str">
        <v/>
      </c>
      <c r="CA255" s="10" t="str">
        <v/>
      </c>
      <c r="CB255" s="10" t="str">
        <v/>
      </c>
      <c r="CC255" s="10" t="str">
        <v/>
      </c>
      <c r="CD255" s="10" t="str">
        <v/>
      </c>
      <c r="CE255" s="10" t="str">
        <v/>
      </c>
      <c r="CF255" s="10" t="str">
        <v/>
      </c>
      <c r="CG255" s="10" t="str">
        <v/>
      </c>
      <c r="CH255" s="10" t="str">
        <v/>
      </c>
      <c r="CI255" s="10" t="str">
        <v/>
      </c>
      <c r="CJ255" s="10" t="str">
        <v/>
      </c>
      <c r="CK255" s="10" t="str">
        <v/>
      </c>
      <c r="CL255" s="10" t="str">
        <v/>
      </c>
      <c r="CM255" s="10" t="str">
        <v/>
      </c>
      <c r="CN255" s="10" t="str">
        <v/>
      </c>
      <c r="CO255" s="10" t="str">
        <v/>
      </c>
      <c r="CP255" s="10" t="str">
        <v/>
      </c>
      <c r="CQ255" s="10" t="str">
        <v/>
      </c>
      <c r="CR255" s="10" t="str">
        <v/>
      </c>
      <c r="CS255" s="10" t="str">
        <v/>
      </c>
      <c r="CT255" s="10" t="str">
        <v/>
      </c>
      <c r="CU255" s="10" t="str">
        <v/>
      </c>
      <c r="CV255" s="10" t="str">
        <v/>
      </c>
      <c r="CW255" s="27" t="str">
        <v/>
      </c>
    </row>
    <row r="256" spans="1:101" x14ac:dyDescent="0.3">
      <c r="A256" s="72" t="s">
        <v>8</v>
      </c>
      <c r="B256" s="26">
        <v>0</v>
      </c>
      <c r="C256" s="10">
        <v>0</v>
      </c>
      <c r="D256" s="10">
        <v>0</v>
      </c>
      <c r="E256" s="10">
        <v>0</v>
      </c>
      <c r="F256" s="10">
        <v>6</v>
      </c>
      <c r="G256" s="10">
        <v>0</v>
      </c>
      <c r="H256" s="10">
        <v>0</v>
      </c>
      <c r="I256" s="10">
        <v>0</v>
      </c>
      <c r="J256" s="10">
        <v>0</v>
      </c>
      <c r="K256" s="10">
        <v>0</v>
      </c>
      <c r="L256" s="10">
        <v>0</v>
      </c>
      <c r="M256" s="10">
        <v>0</v>
      </c>
      <c r="N256" s="10">
        <v>0</v>
      </c>
      <c r="O256" s="10">
        <v>0</v>
      </c>
      <c r="P256" s="10">
        <v>0</v>
      </c>
      <c r="Q256" s="10">
        <v>0</v>
      </c>
      <c r="R256" s="10">
        <v>6</v>
      </c>
      <c r="S256" s="10">
        <v>0</v>
      </c>
      <c r="T256" s="10">
        <v>0</v>
      </c>
      <c r="U256" s="10">
        <v>0</v>
      </c>
      <c r="V256" s="10">
        <v>0</v>
      </c>
      <c r="W256" s="10">
        <v>0</v>
      </c>
      <c r="X256" s="10">
        <v>0</v>
      </c>
      <c r="Y256" s="10">
        <v>0</v>
      </c>
      <c r="Z256" s="10">
        <v>0</v>
      </c>
      <c r="AA256" s="10">
        <v>0</v>
      </c>
      <c r="AB256" s="10">
        <v>0</v>
      </c>
      <c r="AC256" s="10">
        <v>0</v>
      </c>
      <c r="AD256" s="10">
        <v>6</v>
      </c>
      <c r="AE256" s="10">
        <v>0</v>
      </c>
      <c r="AF256" s="10">
        <v>0</v>
      </c>
      <c r="AG256" s="10">
        <v>0</v>
      </c>
      <c r="AH256" s="10">
        <v>0</v>
      </c>
      <c r="AI256" s="10">
        <v>0</v>
      </c>
      <c r="AJ256" s="10">
        <v>0</v>
      </c>
      <c r="AK256" s="10">
        <v>0</v>
      </c>
      <c r="AL256" s="10">
        <v>6</v>
      </c>
      <c r="AM256" s="10">
        <v>0</v>
      </c>
      <c r="AN256" s="10">
        <v>0</v>
      </c>
      <c r="AO256" s="10">
        <v>0</v>
      </c>
      <c r="AP256" s="10">
        <v>0</v>
      </c>
      <c r="AQ256" s="10">
        <v>0</v>
      </c>
      <c r="AR256" s="10">
        <v>6</v>
      </c>
      <c r="AS256" s="10">
        <v>0</v>
      </c>
      <c r="AT256" s="10">
        <v>0</v>
      </c>
      <c r="AU256" s="10">
        <v>6</v>
      </c>
      <c r="AV256" s="10">
        <v>0</v>
      </c>
      <c r="AW256" s="10">
        <v>0</v>
      </c>
      <c r="AX256" s="10">
        <v>0</v>
      </c>
      <c r="AY256" s="10">
        <v>0</v>
      </c>
      <c r="AZ256" s="10">
        <v>6</v>
      </c>
      <c r="BA256" s="10">
        <v>0</v>
      </c>
      <c r="BB256" s="10">
        <v>0</v>
      </c>
      <c r="BC256" s="10">
        <v>0</v>
      </c>
      <c r="BD256" s="10">
        <v>0</v>
      </c>
      <c r="BE256" s="10">
        <v>0</v>
      </c>
      <c r="BF256" s="10" t="str">
        <v/>
      </c>
      <c r="BG256" s="10" t="str">
        <v/>
      </c>
      <c r="BH256" s="10" t="str">
        <v/>
      </c>
      <c r="BI256" s="10" t="str">
        <v/>
      </c>
      <c r="BJ256" s="10" t="str">
        <v/>
      </c>
      <c r="BK256" s="10" t="str">
        <v/>
      </c>
      <c r="BL256" s="10" t="str">
        <v/>
      </c>
      <c r="BM256" s="10" t="str">
        <v/>
      </c>
      <c r="BN256" s="10" t="str">
        <v/>
      </c>
      <c r="BO256" s="10" t="str">
        <v/>
      </c>
      <c r="BP256" s="10" t="str">
        <v/>
      </c>
      <c r="BQ256" s="10" t="str">
        <v/>
      </c>
      <c r="BR256" s="10" t="str">
        <v/>
      </c>
      <c r="BS256" s="10" t="str">
        <v/>
      </c>
      <c r="BT256" s="10" t="str">
        <v/>
      </c>
      <c r="BU256" s="10" t="str">
        <v/>
      </c>
      <c r="BV256" s="10" t="str">
        <v/>
      </c>
      <c r="BW256" s="10" t="str">
        <v/>
      </c>
      <c r="BX256" s="10" t="str">
        <v/>
      </c>
      <c r="BY256" s="10" t="str">
        <v/>
      </c>
      <c r="BZ256" s="10" t="str">
        <v/>
      </c>
      <c r="CA256" s="10" t="str">
        <v/>
      </c>
      <c r="CB256" s="10" t="str">
        <v/>
      </c>
      <c r="CC256" s="10" t="str">
        <v/>
      </c>
      <c r="CD256" s="10" t="str">
        <v/>
      </c>
      <c r="CE256" s="10" t="str">
        <v/>
      </c>
      <c r="CF256" s="10" t="str">
        <v/>
      </c>
      <c r="CG256" s="10" t="str">
        <v/>
      </c>
      <c r="CH256" s="10" t="str">
        <v/>
      </c>
      <c r="CI256" s="10" t="str">
        <v/>
      </c>
      <c r="CJ256" s="10" t="str">
        <v/>
      </c>
      <c r="CK256" s="10" t="str">
        <v/>
      </c>
      <c r="CL256" s="10" t="str">
        <v/>
      </c>
      <c r="CM256" s="10" t="str">
        <v/>
      </c>
      <c r="CN256" s="10" t="str">
        <v/>
      </c>
      <c r="CO256" s="10" t="str">
        <v/>
      </c>
      <c r="CP256" s="10" t="str">
        <v/>
      </c>
      <c r="CQ256" s="10" t="str">
        <v/>
      </c>
      <c r="CR256" s="10" t="str">
        <v/>
      </c>
      <c r="CS256" s="10" t="str">
        <v/>
      </c>
      <c r="CT256" s="10" t="str">
        <v/>
      </c>
      <c r="CU256" s="10" t="str">
        <v/>
      </c>
      <c r="CV256" s="10" t="str">
        <v/>
      </c>
      <c r="CW256" s="27" t="str">
        <v/>
      </c>
    </row>
    <row r="257" spans="1:101" x14ac:dyDescent="0.3">
      <c r="A257" s="72" t="s">
        <v>9</v>
      </c>
      <c r="B257" s="26">
        <v>0</v>
      </c>
      <c r="C257" s="10">
        <v>0</v>
      </c>
      <c r="D257" s="10">
        <v>1</v>
      </c>
      <c r="E257" s="10">
        <v>5</v>
      </c>
      <c r="F257" s="10">
        <v>1</v>
      </c>
      <c r="G257" s="10">
        <v>5</v>
      </c>
      <c r="H257" s="10">
        <v>5</v>
      </c>
      <c r="I257" s="10">
        <v>5</v>
      </c>
      <c r="J257" s="10">
        <v>5</v>
      </c>
      <c r="K257" s="10">
        <v>3</v>
      </c>
      <c r="L257" s="10">
        <v>0</v>
      </c>
      <c r="M257" s="10">
        <v>0</v>
      </c>
      <c r="N257" s="10">
        <v>1</v>
      </c>
      <c r="O257" s="10">
        <v>1</v>
      </c>
      <c r="P257" s="10">
        <v>0</v>
      </c>
      <c r="Q257" s="10">
        <v>3</v>
      </c>
      <c r="R257" s="10">
        <v>0</v>
      </c>
      <c r="S257" s="10">
        <v>0</v>
      </c>
      <c r="T257" s="10">
        <v>5</v>
      </c>
      <c r="U257" s="10">
        <v>5</v>
      </c>
      <c r="V257" s="10">
        <v>3</v>
      </c>
      <c r="W257" s="10">
        <v>1</v>
      </c>
      <c r="X257" s="10">
        <v>5</v>
      </c>
      <c r="Y257" s="10">
        <v>0</v>
      </c>
      <c r="Z257" s="10">
        <v>1</v>
      </c>
      <c r="AA257" s="10">
        <v>0</v>
      </c>
      <c r="AB257" s="10">
        <v>5</v>
      </c>
      <c r="AC257" s="10">
        <v>5</v>
      </c>
      <c r="AD257" s="10">
        <v>1</v>
      </c>
      <c r="AE257" s="10">
        <v>5</v>
      </c>
      <c r="AF257" s="10">
        <v>0</v>
      </c>
      <c r="AG257" s="10">
        <v>1</v>
      </c>
      <c r="AH257" s="10">
        <v>3</v>
      </c>
      <c r="AI257" s="10">
        <v>5</v>
      </c>
      <c r="AJ257" s="10">
        <v>5</v>
      </c>
      <c r="AK257" s="10">
        <v>3</v>
      </c>
      <c r="AL257" s="10">
        <v>1</v>
      </c>
      <c r="AM257" s="10">
        <v>5</v>
      </c>
      <c r="AN257" s="10">
        <v>1</v>
      </c>
      <c r="AO257" s="10">
        <v>1</v>
      </c>
      <c r="AP257" s="10">
        <v>0</v>
      </c>
      <c r="AQ257" s="10">
        <v>5</v>
      </c>
      <c r="AR257" s="10">
        <v>1</v>
      </c>
      <c r="AS257" s="10">
        <v>1</v>
      </c>
      <c r="AT257" s="10">
        <v>3</v>
      </c>
      <c r="AU257" s="10">
        <v>1</v>
      </c>
      <c r="AV257" s="10">
        <v>1</v>
      </c>
      <c r="AW257" s="10">
        <v>1</v>
      </c>
      <c r="AX257" s="10">
        <v>1</v>
      </c>
      <c r="AY257" s="10">
        <v>5</v>
      </c>
      <c r="AZ257" s="10">
        <v>1</v>
      </c>
      <c r="BA257" s="10">
        <v>0</v>
      </c>
      <c r="BB257" s="10">
        <v>0</v>
      </c>
      <c r="BC257" s="10">
        <v>0</v>
      </c>
      <c r="BD257" s="10">
        <v>0</v>
      </c>
      <c r="BE257" s="10">
        <v>0</v>
      </c>
      <c r="BF257" s="10" t="str">
        <v/>
      </c>
      <c r="BG257" s="10" t="str">
        <v/>
      </c>
      <c r="BH257" s="10" t="str">
        <v/>
      </c>
      <c r="BI257" s="10" t="str">
        <v/>
      </c>
      <c r="BJ257" s="10" t="str">
        <v/>
      </c>
      <c r="BK257" s="10" t="str">
        <v/>
      </c>
      <c r="BL257" s="10" t="str">
        <v/>
      </c>
      <c r="BM257" s="10" t="str">
        <v/>
      </c>
      <c r="BN257" s="10" t="str">
        <v/>
      </c>
      <c r="BO257" s="10" t="str">
        <v/>
      </c>
      <c r="BP257" s="10" t="str">
        <v/>
      </c>
      <c r="BQ257" s="10" t="str">
        <v/>
      </c>
      <c r="BR257" s="10" t="str">
        <v/>
      </c>
      <c r="BS257" s="10" t="str">
        <v/>
      </c>
      <c r="BT257" s="10" t="str">
        <v/>
      </c>
      <c r="BU257" s="10" t="str">
        <v/>
      </c>
      <c r="BV257" s="10" t="str">
        <v/>
      </c>
      <c r="BW257" s="10" t="str">
        <v/>
      </c>
      <c r="BX257" s="10" t="str">
        <v/>
      </c>
      <c r="BY257" s="10" t="str">
        <v/>
      </c>
      <c r="BZ257" s="10" t="str">
        <v/>
      </c>
      <c r="CA257" s="10" t="str">
        <v/>
      </c>
      <c r="CB257" s="10" t="str">
        <v/>
      </c>
      <c r="CC257" s="10" t="str">
        <v/>
      </c>
      <c r="CD257" s="10" t="str">
        <v/>
      </c>
      <c r="CE257" s="10" t="str">
        <v/>
      </c>
      <c r="CF257" s="10" t="str">
        <v/>
      </c>
      <c r="CG257" s="10" t="str">
        <v/>
      </c>
      <c r="CH257" s="10" t="str">
        <v/>
      </c>
      <c r="CI257" s="10" t="str">
        <v/>
      </c>
      <c r="CJ257" s="10" t="str">
        <v/>
      </c>
      <c r="CK257" s="10" t="str">
        <v/>
      </c>
      <c r="CL257" s="10" t="str">
        <v/>
      </c>
      <c r="CM257" s="10" t="str">
        <v/>
      </c>
      <c r="CN257" s="10" t="str">
        <v/>
      </c>
      <c r="CO257" s="10" t="str">
        <v/>
      </c>
      <c r="CP257" s="10" t="str">
        <v/>
      </c>
      <c r="CQ257" s="10" t="str">
        <v/>
      </c>
      <c r="CR257" s="10" t="str">
        <v/>
      </c>
      <c r="CS257" s="10" t="str">
        <v/>
      </c>
      <c r="CT257" s="10" t="str">
        <v/>
      </c>
      <c r="CU257" s="10" t="str">
        <v/>
      </c>
      <c r="CV257" s="10" t="str">
        <v/>
      </c>
      <c r="CW257" s="27" t="str">
        <v/>
      </c>
    </row>
    <row r="258" spans="1:101" x14ac:dyDescent="0.3">
      <c r="A258" s="72" t="s">
        <v>10</v>
      </c>
      <c r="B258" s="26">
        <v>3</v>
      </c>
      <c r="C258" s="10">
        <v>0</v>
      </c>
      <c r="D258" s="10">
        <v>3</v>
      </c>
      <c r="E258" s="10">
        <v>-3</v>
      </c>
      <c r="F258" s="10">
        <v>3</v>
      </c>
      <c r="G258" s="10">
        <v>3</v>
      </c>
      <c r="H258" s="10">
        <v>3</v>
      </c>
      <c r="I258" s="10">
        <v>3</v>
      </c>
      <c r="J258" s="10">
        <v>3</v>
      </c>
      <c r="K258" s="10">
        <v>3</v>
      </c>
      <c r="L258" s="10">
        <v>3</v>
      </c>
      <c r="M258" s="10">
        <v>0</v>
      </c>
      <c r="N258" s="10">
        <v>3</v>
      </c>
      <c r="O258" s="10">
        <v>3</v>
      </c>
      <c r="P258" s="10">
        <v>3</v>
      </c>
      <c r="Q258" s="10">
        <v>3</v>
      </c>
      <c r="R258" s="10">
        <v>3</v>
      </c>
      <c r="S258" s="10">
        <v>-2</v>
      </c>
      <c r="T258" s="10">
        <v>3</v>
      </c>
      <c r="U258" s="10">
        <v>3</v>
      </c>
      <c r="V258" s="10">
        <v>3</v>
      </c>
      <c r="W258" s="10">
        <v>3</v>
      </c>
      <c r="X258" s="10">
        <v>3</v>
      </c>
      <c r="Y258" s="10">
        <v>3</v>
      </c>
      <c r="Z258" s="10">
        <v>0</v>
      </c>
      <c r="AA258" s="10">
        <v>0</v>
      </c>
      <c r="AB258" s="10">
        <v>3</v>
      </c>
      <c r="AC258" s="10">
        <v>3</v>
      </c>
      <c r="AD258" s="10">
        <v>-2</v>
      </c>
      <c r="AE258" s="10">
        <v>-2</v>
      </c>
      <c r="AF258" s="10">
        <v>-2</v>
      </c>
      <c r="AG258" s="10">
        <v>3</v>
      </c>
      <c r="AH258" s="10">
        <v>0</v>
      </c>
      <c r="AI258" s="10">
        <v>-2</v>
      </c>
      <c r="AJ258" s="10">
        <v>3</v>
      </c>
      <c r="AK258" s="10">
        <v>-2</v>
      </c>
      <c r="AL258" s="10">
        <v>3</v>
      </c>
      <c r="AM258" s="10">
        <v>3</v>
      </c>
      <c r="AN258" s="10">
        <v>0</v>
      </c>
      <c r="AO258" s="10">
        <v>3</v>
      </c>
      <c r="AP258" s="10">
        <v>3</v>
      </c>
      <c r="AQ258" s="10">
        <v>3</v>
      </c>
      <c r="AR258" s="10">
        <v>3</v>
      </c>
      <c r="AS258" s="10">
        <v>3</v>
      </c>
      <c r="AT258" s="10">
        <v>3</v>
      </c>
      <c r="AU258" s="10">
        <v>0</v>
      </c>
      <c r="AV258" s="10">
        <v>3</v>
      </c>
      <c r="AW258" s="10">
        <v>3</v>
      </c>
      <c r="AX258" s="10">
        <v>3</v>
      </c>
      <c r="AY258" s="10">
        <v>3</v>
      </c>
      <c r="AZ258" s="10">
        <v>3</v>
      </c>
      <c r="BA258" s="10">
        <v>-2</v>
      </c>
      <c r="BB258" s="10">
        <v>3</v>
      </c>
      <c r="BC258" s="10">
        <v>3</v>
      </c>
      <c r="BD258" s="10">
        <v>3</v>
      </c>
      <c r="BE258" s="10">
        <v>0</v>
      </c>
      <c r="BF258" s="10" t="str">
        <v/>
      </c>
      <c r="BG258" s="10" t="str">
        <v/>
      </c>
      <c r="BH258" s="10" t="str">
        <v/>
      </c>
      <c r="BI258" s="10" t="str">
        <v/>
      </c>
      <c r="BJ258" s="10" t="str">
        <v/>
      </c>
      <c r="BK258" s="10" t="str">
        <v/>
      </c>
      <c r="BL258" s="10" t="str">
        <v/>
      </c>
      <c r="BM258" s="10" t="str">
        <v/>
      </c>
      <c r="BN258" s="10" t="str">
        <v/>
      </c>
      <c r="BO258" s="10" t="str">
        <v/>
      </c>
      <c r="BP258" s="10" t="str">
        <v/>
      </c>
      <c r="BQ258" s="10" t="str">
        <v/>
      </c>
      <c r="BR258" s="10" t="str">
        <v/>
      </c>
      <c r="BS258" s="10" t="str">
        <v/>
      </c>
      <c r="BT258" s="10" t="str">
        <v/>
      </c>
      <c r="BU258" s="10" t="str">
        <v/>
      </c>
      <c r="BV258" s="10" t="str">
        <v/>
      </c>
      <c r="BW258" s="10" t="str">
        <v/>
      </c>
      <c r="BX258" s="10" t="str">
        <v/>
      </c>
      <c r="BY258" s="10" t="str">
        <v/>
      </c>
      <c r="BZ258" s="10" t="str">
        <v/>
      </c>
      <c r="CA258" s="10" t="str">
        <v/>
      </c>
      <c r="CB258" s="10" t="str">
        <v/>
      </c>
      <c r="CC258" s="10" t="str">
        <v/>
      </c>
      <c r="CD258" s="10" t="str">
        <v/>
      </c>
      <c r="CE258" s="10" t="str">
        <v/>
      </c>
      <c r="CF258" s="10" t="str">
        <v/>
      </c>
      <c r="CG258" s="10" t="str">
        <v/>
      </c>
      <c r="CH258" s="10" t="str">
        <v/>
      </c>
      <c r="CI258" s="10" t="str">
        <v/>
      </c>
      <c r="CJ258" s="10" t="str">
        <v/>
      </c>
      <c r="CK258" s="10" t="str">
        <v/>
      </c>
      <c r="CL258" s="10" t="str">
        <v/>
      </c>
      <c r="CM258" s="10" t="str">
        <v/>
      </c>
      <c r="CN258" s="10" t="str">
        <v/>
      </c>
      <c r="CO258" s="10" t="str">
        <v/>
      </c>
      <c r="CP258" s="10" t="str">
        <v/>
      </c>
      <c r="CQ258" s="10" t="str">
        <v/>
      </c>
      <c r="CR258" s="10" t="str">
        <v/>
      </c>
      <c r="CS258" s="10" t="str">
        <v/>
      </c>
      <c r="CT258" s="10" t="str">
        <v/>
      </c>
      <c r="CU258" s="10" t="str">
        <v/>
      </c>
      <c r="CV258" s="10" t="str">
        <v/>
      </c>
      <c r="CW258" s="27" t="str">
        <v/>
      </c>
    </row>
    <row r="259" spans="1:101" x14ac:dyDescent="0.3">
      <c r="A259" s="72" t="s">
        <v>11</v>
      </c>
      <c r="B259" s="26">
        <v>6</v>
      </c>
      <c r="C259" s="10">
        <v>0</v>
      </c>
      <c r="D259" s="10">
        <v>6</v>
      </c>
      <c r="E259" s="10">
        <v>6</v>
      </c>
      <c r="F259" s="10">
        <v>6</v>
      </c>
      <c r="G259" s="10">
        <v>6</v>
      </c>
      <c r="H259" s="10">
        <v>6</v>
      </c>
      <c r="I259" s="10">
        <v>6</v>
      </c>
      <c r="J259" s="10">
        <v>3</v>
      </c>
      <c r="K259" s="10">
        <v>6</v>
      </c>
      <c r="L259" s="10">
        <v>6</v>
      </c>
      <c r="M259" s="10">
        <v>0</v>
      </c>
      <c r="N259" s="10">
        <v>6</v>
      </c>
      <c r="O259" s="10">
        <v>6</v>
      </c>
      <c r="P259" s="10">
        <v>0</v>
      </c>
      <c r="Q259" s="10">
        <v>6</v>
      </c>
      <c r="R259" s="10">
        <v>0</v>
      </c>
      <c r="S259" s="10">
        <v>0</v>
      </c>
      <c r="T259" s="10">
        <v>6</v>
      </c>
      <c r="U259" s="10">
        <v>0</v>
      </c>
      <c r="V259" s="10">
        <v>6</v>
      </c>
      <c r="W259" s="10">
        <v>6</v>
      </c>
      <c r="X259" s="10">
        <v>6</v>
      </c>
      <c r="Y259" s="10">
        <v>6</v>
      </c>
      <c r="Z259" s="10">
        <v>3</v>
      </c>
      <c r="AA259" s="10">
        <v>0</v>
      </c>
      <c r="AB259" s="10">
        <v>6</v>
      </c>
      <c r="AC259" s="10">
        <v>6</v>
      </c>
      <c r="AD259" s="10">
        <v>6</v>
      </c>
      <c r="AE259" s="10">
        <v>6</v>
      </c>
      <c r="AF259" s="10">
        <v>6</v>
      </c>
      <c r="AG259" s="10">
        <v>3</v>
      </c>
      <c r="AH259" s="10">
        <v>6</v>
      </c>
      <c r="AI259" s="10">
        <v>6</v>
      </c>
      <c r="AJ259" s="10">
        <v>0</v>
      </c>
      <c r="AK259" s="10">
        <v>0</v>
      </c>
      <c r="AL259" s="10">
        <v>6</v>
      </c>
      <c r="AM259" s="10">
        <v>6</v>
      </c>
      <c r="AN259" s="10">
        <v>0</v>
      </c>
      <c r="AO259" s="10">
        <v>6</v>
      </c>
      <c r="AP259" s="10">
        <v>6</v>
      </c>
      <c r="AQ259" s="10">
        <v>6</v>
      </c>
      <c r="AR259" s="10">
        <v>0</v>
      </c>
      <c r="AS259" s="10">
        <v>6</v>
      </c>
      <c r="AT259" s="10">
        <v>6</v>
      </c>
      <c r="AU259" s="10">
        <v>0</v>
      </c>
      <c r="AV259" s="10">
        <v>0</v>
      </c>
      <c r="AW259" s="10">
        <v>0</v>
      </c>
      <c r="AX259" s="10">
        <v>0</v>
      </c>
      <c r="AY259" s="10">
        <v>0</v>
      </c>
      <c r="AZ259" s="10">
        <v>6</v>
      </c>
      <c r="BA259" s="10">
        <v>6</v>
      </c>
      <c r="BB259" s="10">
        <v>6</v>
      </c>
      <c r="BC259" s="10">
        <v>6</v>
      </c>
      <c r="BD259" s="10">
        <v>3</v>
      </c>
      <c r="BE259" s="10">
        <v>0</v>
      </c>
      <c r="BF259" s="10" t="str">
        <v/>
      </c>
      <c r="BG259" s="10" t="str">
        <v/>
      </c>
      <c r="BH259" s="10" t="str">
        <v/>
      </c>
      <c r="BI259" s="10" t="str">
        <v/>
      </c>
      <c r="BJ259" s="10" t="str">
        <v/>
      </c>
      <c r="BK259" s="10" t="str">
        <v/>
      </c>
      <c r="BL259" s="10" t="str">
        <v/>
      </c>
      <c r="BM259" s="10" t="str">
        <v/>
      </c>
      <c r="BN259" s="10" t="str">
        <v/>
      </c>
      <c r="BO259" s="10" t="str">
        <v/>
      </c>
      <c r="BP259" s="10" t="str">
        <v/>
      </c>
      <c r="BQ259" s="10" t="str">
        <v/>
      </c>
      <c r="BR259" s="10" t="str">
        <v/>
      </c>
      <c r="BS259" s="10" t="str">
        <v/>
      </c>
      <c r="BT259" s="10" t="str">
        <v/>
      </c>
      <c r="BU259" s="10" t="str">
        <v/>
      </c>
      <c r="BV259" s="10" t="str">
        <v/>
      </c>
      <c r="BW259" s="10" t="str">
        <v/>
      </c>
      <c r="BX259" s="10" t="str">
        <v/>
      </c>
      <c r="BY259" s="10" t="str">
        <v/>
      </c>
      <c r="BZ259" s="10" t="str">
        <v/>
      </c>
      <c r="CA259" s="10" t="str">
        <v/>
      </c>
      <c r="CB259" s="10" t="str">
        <v/>
      </c>
      <c r="CC259" s="10" t="str">
        <v/>
      </c>
      <c r="CD259" s="10" t="str">
        <v/>
      </c>
      <c r="CE259" s="10" t="str">
        <v/>
      </c>
      <c r="CF259" s="10" t="str">
        <v/>
      </c>
      <c r="CG259" s="10" t="str">
        <v/>
      </c>
      <c r="CH259" s="10" t="str">
        <v/>
      </c>
      <c r="CI259" s="10" t="str">
        <v/>
      </c>
      <c r="CJ259" s="10" t="str">
        <v/>
      </c>
      <c r="CK259" s="10" t="str">
        <v/>
      </c>
      <c r="CL259" s="10" t="str">
        <v/>
      </c>
      <c r="CM259" s="10" t="str">
        <v/>
      </c>
      <c r="CN259" s="10" t="str">
        <v/>
      </c>
      <c r="CO259" s="10" t="str">
        <v/>
      </c>
      <c r="CP259" s="10" t="str">
        <v/>
      </c>
      <c r="CQ259" s="10" t="str">
        <v/>
      </c>
      <c r="CR259" s="10" t="str">
        <v/>
      </c>
      <c r="CS259" s="10" t="str">
        <v/>
      </c>
      <c r="CT259" s="10" t="str">
        <v/>
      </c>
      <c r="CU259" s="10" t="str">
        <v/>
      </c>
      <c r="CV259" s="10" t="str">
        <v/>
      </c>
      <c r="CW259" s="27" t="str">
        <v/>
      </c>
    </row>
    <row r="260" spans="1:101" ht="15" thickBot="1" x14ac:dyDescent="0.35">
      <c r="A260" s="72" t="s">
        <v>12</v>
      </c>
      <c r="B260" s="14" t="str">
        <v/>
      </c>
      <c r="C260" s="59" t="str">
        <v/>
      </c>
      <c r="D260" s="59" t="str">
        <v/>
      </c>
      <c r="E260" s="59" t="str">
        <v/>
      </c>
      <c r="F260" s="59" t="str">
        <v/>
      </c>
      <c r="G260" s="59" t="str">
        <v/>
      </c>
      <c r="H260" s="59" t="str">
        <v/>
      </c>
      <c r="I260" s="59" t="str">
        <v/>
      </c>
      <c r="J260" s="59" t="str">
        <v/>
      </c>
      <c r="K260" s="59" t="str">
        <v/>
      </c>
      <c r="L260" s="59" t="str">
        <v/>
      </c>
      <c r="M260" s="59" t="str">
        <v/>
      </c>
      <c r="N260" s="59" t="str">
        <v/>
      </c>
      <c r="O260" s="59" t="str">
        <v/>
      </c>
      <c r="P260" s="59" t="str">
        <v/>
      </c>
      <c r="Q260" s="59" t="str">
        <v/>
      </c>
      <c r="R260" s="59" t="str">
        <v/>
      </c>
      <c r="S260" s="59" t="str">
        <v/>
      </c>
      <c r="T260" s="59" t="str">
        <v/>
      </c>
      <c r="U260" s="59" t="str">
        <v/>
      </c>
      <c r="V260" s="59" t="str">
        <v/>
      </c>
      <c r="W260" s="59" t="str">
        <v/>
      </c>
      <c r="X260" s="59" t="str">
        <v/>
      </c>
      <c r="Y260" s="59" t="str">
        <v/>
      </c>
      <c r="Z260" s="59" t="str">
        <v/>
      </c>
      <c r="AA260" s="59" t="str">
        <v/>
      </c>
      <c r="AB260" s="59" t="str">
        <v/>
      </c>
      <c r="AC260" s="59" t="str">
        <v/>
      </c>
      <c r="AD260" s="59" t="str">
        <v/>
      </c>
      <c r="AE260" s="59" t="str">
        <v/>
      </c>
      <c r="AF260" s="59" t="str">
        <v/>
      </c>
      <c r="AG260" s="59" t="str">
        <v/>
      </c>
      <c r="AH260" s="59" t="str">
        <v/>
      </c>
      <c r="AI260" s="59" t="str">
        <v/>
      </c>
      <c r="AJ260" s="59" t="str">
        <v/>
      </c>
      <c r="AK260" s="59" t="str">
        <v/>
      </c>
      <c r="AL260" s="59" t="str">
        <v/>
      </c>
      <c r="AM260" s="59" t="str">
        <v/>
      </c>
      <c r="AN260" s="59" t="str">
        <v/>
      </c>
      <c r="AO260" s="59" t="str">
        <v/>
      </c>
      <c r="AP260" s="59" t="str">
        <v/>
      </c>
      <c r="AQ260" s="59" t="str">
        <v/>
      </c>
      <c r="AR260" s="59" t="str">
        <v/>
      </c>
      <c r="AS260" s="59" t="str">
        <v/>
      </c>
      <c r="AT260" s="59" t="str">
        <v/>
      </c>
      <c r="AU260" s="59" t="str">
        <v/>
      </c>
      <c r="AV260" s="59" t="str">
        <v/>
      </c>
      <c r="AW260" s="59" t="str">
        <v/>
      </c>
      <c r="AX260" s="59" t="str">
        <v/>
      </c>
      <c r="AY260" s="59" t="str">
        <v/>
      </c>
      <c r="AZ260" s="59" t="str">
        <v/>
      </c>
      <c r="BA260" s="59" t="str">
        <v/>
      </c>
      <c r="BB260" s="59" t="str">
        <v/>
      </c>
      <c r="BC260" s="59" t="str">
        <v/>
      </c>
      <c r="BD260" s="59" t="str">
        <v/>
      </c>
      <c r="BE260" s="59" t="str">
        <v/>
      </c>
      <c r="BF260" s="59" t="str">
        <v/>
      </c>
      <c r="BG260" s="59" t="str">
        <v/>
      </c>
      <c r="BH260" s="59" t="str">
        <v/>
      </c>
      <c r="BI260" s="59" t="str">
        <v/>
      </c>
      <c r="BJ260" s="59" t="str">
        <v/>
      </c>
      <c r="BK260" s="59" t="str">
        <v/>
      </c>
      <c r="BL260" s="59" t="str">
        <v/>
      </c>
      <c r="BM260" s="59" t="str">
        <v/>
      </c>
      <c r="BN260" s="59" t="str">
        <v/>
      </c>
      <c r="BO260" s="59" t="str">
        <v/>
      </c>
      <c r="BP260" s="59" t="str">
        <v/>
      </c>
      <c r="BQ260" s="59" t="str">
        <v/>
      </c>
      <c r="BR260" s="59" t="str">
        <v/>
      </c>
      <c r="BS260" s="59" t="str">
        <v/>
      </c>
      <c r="BT260" s="59" t="str">
        <v/>
      </c>
      <c r="BU260" s="59" t="str">
        <v/>
      </c>
      <c r="BV260" s="59" t="str">
        <v/>
      </c>
      <c r="BW260" s="59" t="str">
        <v/>
      </c>
      <c r="BX260" s="59" t="str">
        <v/>
      </c>
      <c r="BY260" s="59" t="str">
        <v/>
      </c>
      <c r="BZ260" s="59" t="str">
        <v/>
      </c>
      <c r="CA260" s="59" t="str">
        <v/>
      </c>
      <c r="CB260" s="59" t="str">
        <v/>
      </c>
      <c r="CC260" s="59" t="str">
        <v/>
      </c>
      <c r="CD260" s="59" t="str">
        <v/>
      </c>
      <c r="CE260" s="59" t="str">
        <v/>
      </c>
      <c r="CF260" s="59" t="str">
        <v/>
      </c>
      <c r="CG260" s="59" t="str">
        <v/>
      </c>
      <c r="CH260" s="59" t="str">
        <v/>
      </c>
      <c r="CI260" s="59" t="str">
        <v/>
      </c>
      <c r="CJ260" s="59" t="str">
        <v/>
      </c>
      <c r="CK260" s="59" t="str">
        <v/>
      </c>
      <c r="CL260" s="59" t="str">
        <v/>
      </c>
      <c r="CM260" s="59" t="str">
        <v/>
      </c>
      <c r="CN260" s="59" t="str">
        <v/>
      </c>
      <c r="CO260" s="59" t="str">
        <v/>
      </c>
      <c r="CP260" s="59" t="str">
        <v/>
      </c>
      <c r="CQ260" s="59" t="str">
        <v/>
      </c>
      <c r="CR260" s="59" t="str">
        <v/>
      </c>
      <c r="CS260" s="59" t="str">
        <v/>
      </c>
      <c r="CT260" s="59" t="str">
        <v/>
      </c>
      <c r="CU260" s="59" t="str">
        <v/>
      </c>
      <c r="CV260" s="59" t="str">
        <v/>
      </c>
      <c r="CW260" s="30" t="str">
        <v/>
      </c>
    </row>
    <row r="262" spans="1:101" ht="15" thickBot="1" x14ac:dyDescent="0.35">
      <c r="A262" s="4" t="s">
        <v>25</v>
      </c>
    </row>
    <row r="263" spans="1:101" x14ac:dyDescent="0.3">
      <c r="A263" s="22">
        <v>1</v>
      </c>
      <c r="B263" s="76">
        <f>SMALL($M$11:$M$110,A263)</f>
        <v>0</v>
      </c>
    </row>
    <row r="264" spans="1:101" x14ac:dyDescent="0.3">
      <c r="A264" s="26">
        <v>2</v>
      </c>
      <c r="B264" s="77">
        <f t="shared" ref="B264:B272" si="114">SMALL($M$11:$M$110,A264)</f>
        <v>1.2262908349270407</v>
      </c>
    </row>
    <row r="265" spans="1:101" x14ac:dyDescent="0.3">
      <c r="A265" s="26">
        <v>3</v>
      </c>
      <c r="B265" s="77">
        <f t="shared" si="114"/>
        <v>2.0803129258012305</v>
      </c>
    </row>
    <row r="266" spans="1:101" x14ac:dyDescent="0.3">
      <c r="A266" s="26">
        <v>4</v>
      </c>
      <c r="B266" s="77">
        <f t="shared" si="114"/>
        <v>2.1665672046509892</v>
      </c>
    </row>
    <row r="267" spans="1:101" x14ac:dyDescent="0.3">
      <c r="A267" s="26">
        <v>5</v>
      </c>
      <c r="B267" s="77">
        <f t="shared" si="114"/>
        <v>2.3006718329833102</v>
      </c>
    </row>
    <row r="268" spans="1:101" x14ac:dyDescent="0.3">
      <c r="A268" s="26">
        <v>6</v>
      </c>
      <c r="B268" s="77">
        <f t="shared" si="114"/>
        <v>2.4737830592203971</v>
      </c>
    </row>
    <row r="269" spans="1:101" x14ac:dyDescent="0.3">
      <c r="A269" s="26">
        <v>7</v>
      </c>
      <c r="B269" s="77">
        <f t="shared" si="114"/>
        <v>2.5135416640973132</v>
      </c>
    </row>
    <row r="270" spans="1:101" x14ac:dyDescent="0.3">
      <c r="A270" s="26">
        <v>8</v>
      </c>
      <c r="B270" s="77">
        <f t="shared" si="114"/>
        <v>2.6869750090055269</v>
      </c>
    </row>
    <row r="271" spans="1:101" x14ac:dyDescent="0.3">
      <c r="A271" s="26">
        <v>9</v>
      </c>
      <c r="B271" s="77">
        <f t="shared" si="114"/>
        <v>2.8885102037562671</v>
      </c>
    </row>
    <row r="272" spans="1:101" ht="15" thickBot="1" x14ac:dyDescent="0.35">
      <c r="A272" s="14">
        <v>10</v>
      </c>
      <c r="B272" s="78">
        <f t="shared" si="114"/>
        <v>2.8920765634899284</v>
      </c>
    </row>
  </sheetData>
  <hyperlinks>
    <hyperlink ref="A1"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Титул</vt:lpstr>
      <vt:lpstr>Махаланобис</vt:lpstr>
    </vt:vector>
  </TitlesOfParts>
  <Company>(с) Русская Служба Оценки, 2025</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Расстояние Махаланобиса</dc:title>
  <dc:creator>(с) Марчук А.А., 2025</dc:creator>
  <cp:lastModifiedBy>РСО_002</cp:lastModifiedBy>
  <dcterms:created xsi:type="dcterms:W3CDTF">2025-08-25T08:26:04Z</dcterms:created>
  <dcterms:modified xsi:type="dcterms:W3CDTF">2025-09-01T14:59:18Z</dcterms:modified>
</cp:coreProperties>
</file>